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6" activeTab="0"/>
  </bookViews>
  <sheets>
    <sheet name="вс огнев" sheetId="1" r:id="rId1"/>
    <sheet name="вс уютн" sheetId="2" r:id="rId2"/>
    <sheet name="вс коврин" sheetId="3" r:id="rId3"/>
    <sheet name="вс опенки" sheetId="4" r:id="rId4"/>
    <sheet name="вс ник" sheetId="5" r:id="rId5"/>
  </sheets>
  <definedNames/>
  <calcPr fullCalcOnLoad="1"/>
</workbook>
</file>

<file path=xl/sharedStrings.xml><?xml version="1.0" encoding="utf-8"?>
<sst xmlns="http://schemas.openxmlformats.org/spreadsheetml/2006/main" count="671" uniqueCount="92">
  <si>
    <t>Форма N 2.1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</si>
  <si>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</si>
  <si>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</si>
  <si>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</si>
  <si>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</si>
  <si>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29.05.2014 N 22/7</t>
  </si>
  <si>
    <t>Отчет</t>
  </si>
  <si>
    <t>1. Объем подачи воды</t>
  </si>
  <si>
    <t>N п/п</t>
  </si>
  <si>
    <t>Показатели производственной деятельности</t>
  </si>
  <si>
    <t>Ед. измер.</t>
  </si>
  <si>
    <t>Вид воды</t>
  </si>
  <si>
    <t>Величина показателя</t>
  </si>
  <si>
    <t>план</t>
  </si>
  <si>
    <t>факт</t>
  </si>
  <si>
    <t>Объем воды из источников водоснабжения</t>
  </si>
  <si>
    <t>тыс. куб. м</t>
  </si>
  <si>
    <t>питьевая</t>
  </si>
  <si>
    <t>техническая</t>
  </si>
  <si>
    <t>- объем воды из собственных источников</t>
  </si>
  <si>
    <t>- объем приобретенной воды</t>
  </si>
  <si>
    <t>Потребление на собственные нужды</t>
  </si>
  <si>
    <t>Объем воды, поступившей в сеть</t>
  </si>
  <si>
    <t>- из собственных источников</t>
  </si>
  <si>
    <t>- от других операторов</t>
  </si>
  <si>
    <t>Потери воды</t>
  </si>
  <si>
    <t>Уровень потерь к объему отпущенной воды в сеть</t>
  </si>
  <si>
    <t>%</t>
  </si>
  <si>
    <t>Объем воды, отпущенной абонентам</t>
  </si>
  <si>
    <t>- собственным абонентам (население)</t>
  </si>
  <si>
    <t>- бюджетным организациям</t>
  </si>
  <si>
    <t>- прочим потребителям</t>
  </si>
  <si>
    <t>- другим организациям, осуществляющим водоснабжение</t>
  </si>
  <si>
    <t>2. Перечень мероприятий по ремонту объектов централизованной системы водоснабжения, направленных на улучшение качества питьевой воды, мероприятий по энергосбережению и повышению энергетической эффективности, в том числе снижению потерь воды при транспортировке</t>
  </si>
  <si>
    <t>Наименование мероприятия</t>
  </si>
  <si>
    <t>Финансовые средства, тыс. руб.</t>
  </si>
  <si>
    <t>1.</t>
  </si>
  <si>
    <t>Ремонт объектов централизованной системы водоснабжения, в том числе по мероприятиям:</t>
  </si>
  <si>
    <t>...</t>
  </si>
  <si>
    <t>2.</t>
  </si>
  <si>
    <t>Улучшение качества питьевой воды, в том числе по мероприятиям:</t>
  </si>
  <si>
    <t>....</t>
  </si>
  <si>
    <t>3.</t>
  </si>
  <si>
    <t>Энергосбережение и повышение энергоэффективности, в том числе по снижению потерь воды при транспортировке, в том числе по мероприятиям:</t>
  </si>
  <si>
    <t>4.</t>
  </si>
  <si>
    <t>Повышение антитеррористической безопасности</t>
  </si>
  <si>
    <t>5.</t>
  </si>
  <si>
    <t>Повышение качества обслуживания абонентов</t>
  </si>
  <si>
    <t>Итого</t>
  </si>
  <si>
    <t>3. Объем финансовых потребностей, необходимых для реализации производственной программы</t>
  </si>
  <si>
    <t>Величина показателя, тыс. руб.</t>
  </si>
  <si>
    <t>питьевая вода</t>
  </si>
  <si>
    <t>техническая вода</t>
  </si>
  <si>
    <t>4. Значения показателей надежности, качества и энергетической эффективности объектов централизованных систем водоснабжения</t>
  </si>
  <si>
    <t>Наименование целевого показателя производственной деятельности</t>
  </si>
  <si>
    <t>Единица измерения</t>
  </si>
  <si>
    <t>Показатели качества питьевой воды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</si>
  <si>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</si>
  <si>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</si>
  <si>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1.2.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</si>
  <si>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</si>
  <si>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надежности и бесперебойности водоснабжения</t>
  </si>
  <si>
    <t>2.1.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</si>
  <si>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</si>
  <si>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ед./км</t>
  </si>
  <si>
    <t>Показатели эффективности использования ресурсов</t>
  </si>
  <si>
    <t>3.1.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</si>
  <si>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</si>
  <si>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</si>
  <si>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</si>
  <si>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 ч/куб. м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</si>
  <si>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</si>
  <si>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</si>
  <si>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МУП "Пролетарский водоканал"</t>
  </si>
  <si>
    <t xml:space="preserve"> в сфере холодного водоснабжения (Огневское с.п.)</t>
  </si>
  <si>
    <t>Замена водовода ПВХ протяженностью 2 км 50м d=150мм от скважины ПК х.Ряски Огневского сельского поселения до резервуара х.Ганчуков Огневского сельского поселения (II очередь)</t>
  </si>
  <si>
    <t>Текущий ремонт водопроводных сетей</t>
  </si>
  <si>
    <t xml:space="preserve"> в сфере холодного водоснабжения (Уютненское с.п.)</t>
  </si>
  <si>
    <t>Ремонт водопроводов протяженностью 100 м, d=100мм, пер. Первых Коммунаров, д.№42-№60 х.Уютный, Пролетарского района, Ростовской области</t>
  </si>
  <si>
    <t>Ремонт водопроводов протяженностью 100 м, d=100мм, пер.Магистральный, д.№1-№19 х.Уютный, Пролетарского района, Ростовской области</t>
  </si>
  <si>
    <t xml:space="preserve"> в сфере холодного водоснабжения (Ковринское с.п.)</t>
  </si>
  <si>
    <t>Замена запорной арматуры на водопроводной сети в х.Коврино, Пролетарского района, Ростовской области</t>
  </si>
  <si>
    <t xml:space="preserve"> в сфере холодного водоснабжения (Опенкинское с.п.)</t>
  </si>
  <si>
    <t>Обустройство автоматическими выключателями и СУЗами-40 на буровой разведочно-эксплуатационной на воду скважине, ул. Мира, 78б, п. Опенки, Пролетарского района. Приобретение шаровых кранов d=100</t>
  </si>
  <si>
    <t xml:space="preserve"> в сфере холодного водоснабжения (Николаевское с.п.)</t>
  </si>
  <si>
    <t>Обустройство автоматическими выключателями и СУЗами-40 на разведочно-буровой эксплуатационной на воду скважине, ул. Буденного, Д43,92 м на запад от ориентира, х. Николаевский 2-й, Пролетарского района. Приобретение шаровых кранов d=100</t>
  </si>
  <si>
    <t>об исполнении производственной программы за 9 месяцев 2020 года</t>
  </si>
  <si>
    <t>Капитальный ремонт водопроводной сети д=60 40,1п.м. Башня Рожновского, ул. Южная</t>
  </si>
  <si>
    <t>Замена участка вод сети д=100-41м д=63-200м ул.Ленина-Фрунзе</t>
  </si>
  <si>
    <t>Замена уч сети д=63 116м Фрунзе -П. Коммунаров</t>
  </si>
  <si>
    <t>Замена запорной арматуры д=80 1шт д=100 1шт НС№2 п.Опенки</t>
  </si>
  <si>
    <t>Замена запорной арматуры д=100 1шт ул.Буденного водонапорная башня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</si>
</sst>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37.8515625" style="0" customWidth="1"/>
    <col min="3" max="3" width="10.140625" style="0" customWidth="1"/>
    <col min="4" max="4" width="10.57421875" style="0" customWidth="1"/>
    <col min="5" max="5" width="9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0" t="s">
        <v>6</v>
      </c>
      <c r="B8" s="10"/>
      <c r="C8" s="10"/>
      <c r="D8" s="10"/>
      <c r="E8" s="10"/>
      <c r="F8" s="10"/>
    </row>
    <row r="9" spans="1:6" ht="15.75">
      <c r="A9" s="10" t="s">
        <v>86</v>
      </c>
      <c r="B9" s="10"/>
      <c r="C9" s="10"/>
      <c r="D9" s="10"/>
      <c r="E9" s="10"/>
      <c r="F9" s="10"/>
    </row>
    <row r="10" spans="1:6" ht="15.75">
      <c r="A10" s="10" t="s">
        <v>74</v>
      </c>
      <c r="B10" s="10"/>
      <c r="C10" s="10"/>
      <c r="D10" s="10"/>
      <c r="E10" s="10"/>
      <c r="F10" s="10"/>
    </row>
    <row r="11" spans="1:6" ht="15.75">
      <c r="A11" s="10" t="s">
        <v>73</v>
      </c>
      <c r="B11" s="10"/>
      <c r="C11" s="10"/>
      <c r="D11" s="10"/>
      <c r="E11" s="10"/>
      <c r="F11" s="10"/>
    </row>
    <row r="12" ht="15.75">
      <c r="A12" s="1"/>
    </row>
    <row r="13" spans="1:6" ht="15.75">
      <c r="A13" s="10" t="s">
        <v>7</v>
      </c>
      <c r="B13" s="10"/>
      <c r="C13" s="10"/>
      <c r="D13" s="10"/>
      <c r="E13" s="10"/>
      <c r="F13" s="10"/>
    </row>
    <row r="14" ht="15.75">
      <c r="A14" s="1"/>
    </row>
    <row r="15" spans="1:6" ht="15.75">
      <c r="A15" s="13" t="s">
        <v>8</v>
      </c>
      <c r="B15" s="13" t="s">
        <v>9</v>
      </c>
      <c r="C15" s="13" t="s">
        <v>10</v>
      </c>
      <c r="D15" s="13" t="s">
        <v>11</v>
      </c>
      <c r="E15" s="13" t="s">
        <v>12</v>
      </c>
      <c r="F15" s="13"/>
    </row>
    <row r="16" spans="1:6" ht="15.75">
      <c r="A16" s="13"/>
      <c r="B16" s="13"/>
      <c r="C16" s="13"/>
      <c r="D16" s="13"/>
      <c r="E16" s="2" t="s">
        <v>13</v>
      </c>
      <c r="F16" s="2" t="s">
        <v>14</v>
      </c>
    </row>
    <row r="17" spans="1:6" ht="17.25" customHeight="1">
      <c r="A17" s="13">
        <v>1</v>
      </c>
      <c r="B17" s="14" t="s">
        <v>15</v>
      </c>
      <c r="C17" s="15" t="s">
        <v>16</v>
      </c>
      <c r="D17" s="4" t="s">
        <v>17</v>
      </c>
      <c r="E17" s="3"/>
      <c r="F17" s="3"/>
    </row>
    <row r="18" spans="1:6" ht="15.75" customHeight="1">
      <c r="A18" s="13"/>
      <c r="B18" s="14"/>
      <c r="C18" s="15"/>
      <c r="D18" s="4" t="s">
        <v>18</v>
      </c>
      <c r="E18" s="3">
        <f>47.15/4*3</f>
        <v>35.3625</v>
      </c>
      <c r="F18" s="8">
        <v>51.8</v>
      </c>
    </row>
    <row r="19" spans="1:6" ht="14.25" customHeight="1">
      <c r="A19" s="14"/>
      <c r="B19" s="14" t="s">
        <v>19</v>
      </c>
      <c r="C19" s="15" t="s">
        <v>16</v>
      </c>
      <c r="D19" s="4" t="s">
        <v>17</v>
      </c>
      <c r="E19" s="3"/>
      <c r="F19" s="8"/>
    </row>
    <row r="20" spans="1:6" ht="15" customHeight="1">
      <c r="A20" s="14"/>
      <c r="B20" s="14"/>
      <c r="C20" s="15"/>
      <c r="D20" s="4" t="s">
        <v>18</v>
      </c>
      <c r="E20" s="3">
        <f>E18</f>
        <v>35.3625</v>
      </c>
      <c r="F20" s="8">
        <f>F18</f>
        <v>51.8</v>
      </c>
    </row>
    <row r="21" spans="1:6" ht="13.5" customHeight="1">
      <c r="A21" s="14"/>
      <c r="B21" s="14" t="s">
        <v>20</v>
      </c>
      <c r="C21" s="15" t="s">
        <v>16</v>
      </c>
      <c r="D21" s="4" t="s">
        <v>17</v>
      </c>
      <c r="E21" s="3"/>
      <c r="F21" s="3"/>
    </row>
    <row r="22" spans="1:6" ht="15" customHeight="1">
      <c r="A22" s="14"/>
      <c r="B22" s="14"/>
      <c r="C22" s="15"/>
      <c r="D22" s="4" t="s">
        <v>18</v>
      </c>
      <c r="E22" s="3"/>
      <c r="F22" s="3"/>
    </row>
    <row r="23" spans="1:6" ht="15.75">
      <c r="A23" s="13">
        <v>2</v>
      </c>
      <c r="B23" s="14" t="s">
        <v>21</v>
      </c>
      <c r="C23" s="15" t="s">
        <v>16</v>
      </c>
      <c r="D23" s="4" t="s">
        <v>17</v>
      </c>
      <c r="E23" s="3"/>
      <c r="F23" s="3"/>
    </row>
    <row r="24" spans="1:6" ht="19.5" customHeight="1">
      <c r="A24" s="13"/>
      <c r="B24" s="14"/>
      <c r="C24" s="15"/>
      <c r="D24" s="4" t="s">
        <v>18</v>
      </c>
      <c r="E24" s="3"/>
      <c r="F24" s="3"/>
    </row>
    <row r="25" spans="1:6" ht="15.75">
      <c r="A25" s="13">
        <v>3</v>
      </c>
      <c r="B25" s="14" t="s">
        <v>22</v>
      </c>
      <c r="C25" s="15" t="s">
        <v>16</v>
      </c>
      <c r="D25" s="4" t="s">
        <v>17</v>
      </c>
      <c r="E25" s="3"/>
      <c r="F25" s="3"/>
    </row>
    <row r="26" spans="1:6" ht="20.25" customHeight="1">
      <c r="A26" s="13"/>
      <c r="B26" s="14"/>
      <c r="C26" s="15"/>
      <c r="D26" s="4" t="s">
        <v>18</v>
      </c>
      <c r="E26" s="3"/>
      <c r="F26" s="3"/>
    </row>
    <row r="27" spans="1:6" ht="15.75">
      <c r="A27" s="14"/>
      <c r="B27" s="14" t="s">
        <v>23</v>
      </c>
      <c r="C27" s="15" t="s">
        <v>16</v>
      </c>
      <c r="D27" s="4" t="s">
        <v>17</v>
      </c>
      <c r="E27" s="3"/>
      <c r="F27" s="3"/>
    </row>
    <row r="28" spans="1:6" ht="15.75">
      <c r="A28" s="14"/>
      <c r="B28" s="14"/>
      <c r="C28" s="15"/>
      <c r="D28" s="4" t="s">
        <v>18</v>
      </c>
      <c r="E28" s="3"/>
      <c r="F28" s="3"/>
    </row>
    <row r="29" spans="1:6" ht="15.75">
      <c r="A29" s="14"/>
      <c r="B29" s="14" t="s">
        <v>24</v>
      </c>
      <c r="C29" s="15" t="s">
        <v>16</v>
      </c>
      <c r="D29" s="4" t="s">
        <v>17</v>
      </c>
      <c r="E29" s="3"/>
      <c r="F29" s="3"/>
    </row>
    <row r="30" spans="1:6" ht="15.75">
      <c r="A30" s="14"/>
      <c r="B30" s="14"/>
      <c r="C30" s="15"/>
      <c r="D30" s="4" t="s">
        <v>18</v>
      </c>
      <c r="E30" s="3"/>
      <c r="F30" s="3"/>
    </row>
    <row r="31" spans="1:6" ht="15.75">
      <c r="A31" s="13">
        <v>4</v>
      </c>
      <c r="B31" s="14" t="s">
        <v>25</v>
      </c>
      <c r="C31" s="15" t="s">
        <v>16</v>
      </c>
      <c r="D31" s="4" t="s">
        <v>17</v>
      </c>
      <c r="E31" s="3"/>
      <c r="F31" s="3"/>
    </row>
    <row r="32" spans="1:6" ht="15.75">
      <c r="A32" s="13"/>
      <c r="B32" s="14"/>
      <c r="C32" s="15"/>
      <c r="D32" s="4" t="s">
        <v>18</v>
      </c>
      <c r="E32" s="3">
        <f>E20-E36</f>
        <v>6.217499999999998</v>
      </c>
      <c r="F32" s="3">
        <f>F20-F36</f>
        <v>28.74</v>
      </c>
    </row>
    <row r="33" spans="1:6" ht="15.75">
      <c r="A33" s="13">
        <v>5</v>
      </c>
      <c r="B33" s="14" t="s">
        <v>26</v>
      </c>
      <c r="C33" s="15" t="s">
        <v>27</v>
      </c>
      <c r="D33" s="4" t="s">
        <v>17</v>
      </c>
      <c r="E33" s="3"/>
      <c r="F33" s="3"/>
    </row>
    <row r="34" spans="1:6" ht="15.75">
      <c r="A34" s="13"/>
      <c r="B34" s="14"/>
      <c r="C34" s="15"/>
      <c r="D34" s="4" t="s">
        <v>18</v>
      </c>
      <c r="E34" s="3">
        <f>(E32/E20)*100</f>
        <v>17.582184517497343</v>
      </c>
      <c r="F34" s="6">
        <f>(F32/F20)*100</f>
        <v>55.48262548262548</v>
      </c>
    </row>
    <row r="35" spans="1:6" ht="15.75">
      <c r="A35" s="13">
        <v>6</v>
      </c>
      <c r="B35" s="14" t="s">
        <v>28</v>
      </c>
      <c r="C35" s="15" t="s">
        <v>16</v>
      </c>
      <c r="D35" s="4" t="s">
        <v>17</v>
      </c>
      <c r="E35" s="3"/>
      <c r="F35" s="3"/>
    </row>
    <row r="36" spans="1:6" ht="15.75">
      <c r="A36" s="13"/>
      <c r="B36" s="14"/>
      <c r="C36" s="15"/>
      <c r="D36" s="4" t="s">
        <v>18</v>
      </c>
      <c r="E36" s="3">
        <f>E38+E40+E42</f>
        <v>29.145</v>
      </c>
      <c r="F36" s="3">
        <f>F38+F40+F42</f>
        <v>23.06</v>
      </c>
    </row>
    <row r="37" spans="1:6" ht="15.75">
      <c r="A37" s="14"/>
      <c r="B37" s="14" t="s">
        <v>29</v>
      </c>
      <c r="C37" s="15" t="s">
        <v>16</v>
      </c>
      <c r="D37" s="4" t="s">
        <v>17</v>
      </c>
      <c r="E37" s="3"/>
      <c r="F37" s="3"/>
    </row>
    <row r="38" spans="1:6" ht="15.75">
      <c r="A38" s="14"/>
      <c r="B38" s="14"/>
      <c r="C38" s="15"/>
      <c r="D38" s="4" t="s">
        <v>18</v>
      </c>
      <c r="E38" s="3">
        <f>37/4*3</f>
        <v>27.75</v>
      </c>
      <c r="F38" s="3">
        <v>21.99</v>
      </c>
    </row>
    <row r="39" spans="1:6" ht="15.75">
      <c r="A39" s="14"/>
      <c r="B39" s="14" t="s">
        <v>30</v>
      </c>
      <c r="C39" s="15" t="s">
        <v>16</v>
      </c>
      <c r="D39" s="4" t="s">
        <v>17</v>
      </c>
      <c r="E39" s="3"/>
      <c r="F39" s="3"/>
    </row>
    <row r="40" spans="1:6" ht="15.75">
      <c r="A40" s="14"/>
      <c r="B40" s="14"/>
      <c r="C40" s="15"/>
      <c r="D40" s="4" t="s">
        <v>18</v>
      </c>
      <c r="E40" s="3">
        <f>0.54/4*3</f>
        <v>0.405</v>
      </c>
      <c r="F40" s="3">
        <v>0.28</v>
      </c>
    </row>
    <row r="41" spans="1:6" ht="15.75">
      <c r="A41" s="14"/>
      <c r="B41" s="14" t="s">
        <v>31</v>
      </c>
      <c r="C41" s="15" t="s">
        <v>16</v>
      </c>
      <c r="D41" s="4" t="s">
        <v>17</v>
      </c>
      <c r="E41" s="3"/>
      <c r="F41" s="3"/>
    </row>
    <row r="42" spans="1:6" ht="15.75">
      <c r="A42" s="14"/>
      <c r="B42" s="14"/>
      <c r="C42" s="15"/>
      <c r="D42" s="4" t="s">
        <v>18</v>
      </c>
      <c r="E42" s="3">
        <f>1.32/4*3</f>
        <v>0.99</v>
      </c>
      <c r="F42" s="3">
        <v>0.79</v>
      </c>
    </row>
    <row r="43" spans="1:6" ht="15.75">
      <c r="A43" s="14"/>
      <c r="B43" s="14" t="s">
        <v>32</v>
      </c>
      <c r="C43" s="15" t="s">
        <v>16</v>
      </c>
      <c r="D43" s="4" t="s">
        <v>17</v>
      </c>
      <c r="E43" s="3"/>
      <c r="F43" s="3"/>
    </row>
    <row r="44" spans="1:6" ht="15.75">
      <c r="A44" s="14"/>
      <c r="B44" s="14"/>
      <c r="C44" s="15"/>
      <c r="D44" s="4" t="s">
        <v>18</v>
      </c>
      <c r="E44" s="3"/>
      <c r="F44" s="3"/>
    </row>
    <row r="45" ht="15.75">
      <c r="A45" s="1"/>
    </row>
    <row r="46" spans="1:6" ht="96" customHeight="1">
      <c r="A46" s="16" t="s">
        <v>33</v>
      </c>
      <c r="B46" s="16"/>
      <c r="C46" s="16"/>
      <c r="D46" s="16"/>
      <c r="E46" s="16"/>
      <c r="F46" s="16"/>
    </row>
    <row r="47" ht="15.75">
      <c r="A47" s="1"/>
    </row>
    <row r="48" spans="1:4" ht="15.75">
      <c r="A48" s="13" t="s">
        <v>8</v>
      </c>
      <c r="B48" s="13" t="s">
        <v>34</v>
      </c>
      <c r="C48" s="13" t="s">
        <v>35</v>
      </c>
      <c r="D48" s="13"/>
    </row>
    <row r="49" spans="1:4" ht="15.75">
      <c r="A49" s="13"/>
      <c r="B49" s="13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94.5">
      <c r="A51" s="3"/>
      <c r="B51" s="3" t="s">
        <v>75</v>
      </c>
      <c r="C51" s="3">
        <f>31.68/4*3</f>
        <v>23.759999999999998</v>
      </c>
      <c r="D51" s="3">
        <v>0</v>
      </c>
    </row>
    <row r="52" spans="1:4" ht="31.5">
      <c r="A52" s="3"/>
      <c r="B52" s="3" t="s">
        <v>76</v>
      </c>
      <c r="C52" s="3">
        <v>0</v>
      </c>
      <c r="D52" s="3">
        <v>19.71</v>
      </c>
    </row>
    <row r="53" spans="1:4" ht="37.5" customHeight="1">
      <c r="A53" s="2" t="s">
        <v>39</v>
      </c>
      <c r="B53" s="3" t="s">
        <v>40</v>
      </c>
      <c r="C53" s="3"/>
      <c r="D53" s="3"/>
    </row>
    <row r="54" spans="1:4" ht="15.75">
      <c r="A54" s="3"/>
      <c r="B54" s="3" t="s">
        <v>41</v>
      </c>
      <c r="C54" s="3"/>
      <c r="D54" s="3"/>
    </row>
    <row r="55" spans="1:4" ht="98.25" customHeight="1">
      <c r="A55" s="2" t="s">
        <v>42</v>
      </c>
      <c r="B55" s="3" t="s">
        <v>43</v>
      </c>
      <c r="C55" s="3"/>
      <c r="D55" s="3"/>
    </row>
    <row r="56" spans="1:4" ht="15.75">
      <c r="A56" s="3"/>
      <c r="B56" s="3" t="s">
        <v>38</v>
      </c>
      <c r="C56" s="3"/>
      <c r="D56" s="3"/>
    </row>
    <row r="57" spans="1:4" ht="31.5">
      <c r="A57" s="2" t="s">
        <v>44</v>
      </c>
      <c r="B57" s="3" t="s">
        <v>45</v>
      </c>
      <c r="C57" s="3"/>
      <c r="D57" s="3"/>
    </row>
    <row r="58" spans="1:4" ht="31.5">
      <c r="A58" s="2" t="s">
        <v>46</v>
      </c>
      <c r="B58" s="3" t="s">
        <v>47</v>
      </c>
      <c r="C58" s="3"/>
      <c r="D58" s="3"/>
    </row>
    <row r="59" spans="1:4" ht="15.75">
      <c r="A59" s="3"/>
      <c r="B59" s="3" t="s">
        <v>48</v>
      </c>
      <c r="C59" s="3"/>
      <c r="D59" s="3"/>
    </row>
    <row r="60" ht="15.75">
      <c r="A60" s="1"/>
    </row>
    <row r="61" spans="1:4" ht="42.75" customHeight="1">
      <c r="A61" s="16" t="s">
        <v>49</v>
      </c>
      <c r="B61" s="16"/>
      <c r="C61" s="16"/>
      <c r="D61" s="16"/>
    </row>
    <row r="62" ht="15.75">
      <c r="A62" s="1"/>
    </row>
    <row r="63" spans="1:4" ht="16.5" customHeight="1">
      <c r="A63" s="13" t="s">
        <v>11</v>
      </c>
      <c r="B63" s="11" t="s">
        <v>50</v>
      </c>
      <c r="C63" s="12"/>
      <c r="D63" s="12"/>
    </row>
    <row r="64" spans="1:4" ht="15.75">
      <c r="A64" s="13"/>
      <c r="B64" s="2" t="s">
        <v>13</v>
      </c>
      <c r="C64" s="13" t="s">
        <v>14</v>
      </c>
      <c r="D64" s="13"/>
    </row>
    <row r="65" spans="1:4" ht="31.5">
      <c r="A65" s="3" t="s">
        <v>51</v>
      </c>
      <c r="B65" s="3"/>
      <c r="C65" s="13"/>
      <c r="D65" s="13"/>
    </row>
    <row r="66" spans="1:4" ht="47.25">
      <c r="A66" s="3" t="s">
        <v>52</v>
      </c>
      <c r="B66" s="3">
        <v>858.07</v>
      </c>
      <c r="C66" s="13">
        <v>1197.87</v>
      </c>
      <c r="D66" s="13"/>
    </row>
    <row r="67" ht="15.75">
      <c r="A67" s="1"/>
    </row>
    <row r="68" spans="1:4" ht="47.25" customHeight="1">
      <c r="A68" s="16" t="s">
        <v>53</v>
      </c>
      <c r="B68" s="16"/>
      <c r="C68" s="16"/>
      <c r="D68" s="16"/>
    </row>
    <row r="69" ht="15.75">
      <c r="A69" s="1"/>
    </row>
    <row r="70" spans="1:5" ht="15.75">
      <c r="A70" s="13" t="s">
        <v>8</v>
      </c>
      <c r="B70" s="13" t="s">
        <v>54</v>
      </c>
      <c r="C70" s="13" t="s">
        <v>55</v>
      </c>
      <c r="D70" s="13" t="s">
        <v>12</v>
      </c>
      <c r="E70" s="13"/>
    </row>
    <row r="71" spans="1:5" ht="15.75">
      <c r="A71" s="13"/>
      <c r="B71" s="13"/>
      <c r="C71" s="13"/>
      <c r="D71" s="2" t="s">
        <v>13</v>
      </c>
      <c r="E71" s="2" t="s">
        <v>14</v>
      </c>
    </row>
    <row r="72" spans="1:5" ht="15.75">
      <c r="A72" s="2" t="s">
        <v>36</v>
      </c>
      <c r="B72" s="13" t="s">
        <v>56</v>
      </c>
      <c r="C72" s="13"/>
      <c r="D72" s="13"/>
      <c r="E72" s="13"/>
    </row>
    <row r="73" spans="1:5" ht="141.75">
      <c r="A73" s="2" t="s">
        <v>57</v>
      </c>
      <c r="B73" s="3" t="s">
        <v>58</v>
      </c>
      <c r="C73" s="2" t="s">
        <v>27</v>
      </c>
      <c r="D73" s="3"/>
      <c r="E73" s="3"/>
    </row>
    <row r="74" spans="1:5" ht="110.25">
      <c r="A74" s="2" t="s">
        <v>59</v>
      </c>
      <c r="B74" s="3" t="s">
        <v>60</v>
      </c>
      <c r="C74" s="2" t="s">
        <v>27</v>
      </c>
      <c r="D74" s="3"/>
      <c r="E74" s="3"/>
    </row>
    <row r="75" spans="1:5" ht="15.75">
      <c r="A75" s="2" t="s">
        <v>39</v>
      </c>
      <c r="B75" s="13" t="s">
        <v>61</v>
      </c>
      <c r="C75" s="13"/>
      <c r="D75" s="13"/>
      <c r="E75" s="13"/>
    </row>
    <row r="76" spans="1:5" ht="126">
      <c r="A76" s="2" t="s">
        <v>62</v>
      </c>
      <c r="B76" s="3" t="s">
        <v>63</v>
      </c>
      <c r="C76" s="2" t="s">
        <v>64</v>
      </c>
      <c r="D76" s="3"/>
      <c r="E76" s="3"/>
    </row>
    <row r="77" spans="1:5" ht="15.75">
      <c r="A77" s="2" t="s">
        <v>42</v>
      </c>
      <c r="B77" s="13" t="s">
        <v>65</v>
      </c>
      <c r="C77" s="13"/>
      <c r="D77" s="13"/>
      <c r="E77" s="13"/>
    </row>
    <row r="78" spans="1:5" ht="94.5">
      <c r="A78" s="2" t="s">
        <v>66</v>
      </c>
      <c r="B78" s="3" t="s">
        <v>67</v>
      </c>
      <c r="C78" s="2" t="s">
        <v>27</v>
      </c>
      <c r="D78" s="3"/>
      <c r="E78" s="3"/>
    </row>
    <row r="79" spans="1:5" ht="94.5">
      <c r="A79" s="2" t="s">
        <v>68</v>
      </c>
      <c r="B79" s="3" t="s">
        <v>69</v>
      </c>
      <c r="C79" s="2" t="s">
        <v>70</v>
      </c>
      <c r="D79" s="3"/>
      <c r="E79" s="3"/>
    </row>
    <row r="80" spans="1:5" ht="94.5">
      <c r="A80" s="2" t="s">
        <v>71</v>
      </c>
      <c r="B80" s="3" t="s">
        <v>72</v>
      </c>
      <c r="C80" s="2" t="s">
        <v>70</v>
      </c>
      <c r="D80" s="3">
        <v>0.7559</v>
      </c>
      <c r="E80" s="3">
        <v>0.804</v>
      </c>
    </row>
    <row r="81" ht="15.75">
      <c r="A81" s="1"/>
    </row>
  </sheetData>
  <sheetProtection/>
  <mergeCells count="71">
    <mergeCell ref="A70:A71"/>
    <mergeCell ref="B70:B71"/>
    <mergeCell ref="C70:C71"/>
    <mergeCell ref="D70:E70"/>
    <mergeCell ref="B72:E72"/>
    <mergeCell ref="A48:A49"/>
    <mergeCell ref="B48:B49"/>
    <mergeCell ref="C48:D48"/>
    <mergeCell ref="A63:A64"/>
    <mergeCell ref="C64:D64"/>
    <mergeCell ref="C39:C40"/>
    <mergeCell ref="B41:B42"/>
    <mergeCell ref="C41:C42"/>
    <mergeCell ref="B77:E77"/>
    <mergeCell ref="B75:E75"/>
    <mergeCell ref="B43:B44"/>
    <mergeCell ref="C43:C44"/>
    <mergeCell ref="C65:D65"/>
    <mergeCell ref="C66:D66"/>
    <mergeCell ref="A61:D61"/>
    <mergeCell ref="A68:D68"/>
    <mergeCell ref="A31:A32"/>
    <mergeCell ref="B31:B32"/>
    <mergeCell ref="C31:C32"/>
    <mergeCell ref="A33:A34"/>
    <mergeCell ref="B33:B34"/>
    <mergeCell ref="C33:C34"/>
    <mergeCell ref="A46:F46"/>
    <mergeCell ref="A35:A36"/>
    <mergeCell ref="B35:B36"/>
    <mergeCell ref="C35:C36"/>
    <mergeCell ref="A37:A44"/>
    <mergeCell ref="B37:B38"/>
    <mergeCell ref="C37:C38"/>
    <mergeCell ref="B39:B40"/>
    <mergeCell ref="A27:A30"/>
    <mergeCell ref="B27:B28"/>
    <mergeCell ref="C27:C28"/>
    <mergeCell ref="B29:B30"/>
    <mergeCell ref="C29:C30"/>
    <mergeCell ref="B21:B22"/>
    <mergeCell ref="C21:C22"/>
    <mergeCell ref="A25:A26"/>
    <mergeCell ref="B25:B26"/>
    <mergeCell ref="C25:C26"/>
    <mergeCell ref="A13:F13"/>
    <mergeCell ref="B63:D63"/>
    <mergeCell ref="D15:D16"/>
    <mergeCell ref="E15:F15"/>
    <mergeCell ref="A17:A18"/>
    <mergeCell ref="B17:B18"/>
    <mergeCell ref="C17:C18"/>
    <mergeCell ref="A23:A24"/>
    <mergeCell ref="B23:B24"/>
    <mergeCell ref="C23:C24"/>
    <mergeCell ref="A15:A16"/>
    <mergeCell ref="B15:B16"/>
    <mergeCell ref="C15:C16"/>
    <mergeCell ref="A19:A22"/>
    <mergeCell ref="B19:B20"/>
    <mergeCell ref="C19:C20"/>
    <mergeCell ref="A6:F6"/>
    <mergeCell ref="A8:F8"/>
    <mergeCell ref="A9:F9"/>
    <mergeCell ref="A10:F10"/>
    <mergeCell ref="A11:F11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82">
      <selection activeCell="F99" sqref="F99"/>
    </sheetView>
  </sheetViews>
  <sheetFormatPr defaultColWidth="9.140625" defaultRowHeight="15"/>
  <cols>
    <col min="2" max="2" width="37.421875" style="0" customWidth="1"/>
    <col min="3" max="3" width="10.140625" style="0" customWidth="1"/>
    <col min="4" max="4" width="10.57421875" style="0" customWidth="1"/>
    <col min="5" max="5" width="10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0" t="s">
        <v>6</v>
      </c>
      <c r="B8" s="10"/>
      <c r="C8" s="10"/>
      <c r="D8" s="10"/>
      <c r="E8" s="10"/>
      <c r="F8" s="10"/>
    </row>
    <row r="9" spans="1:6" ht="15.75">
      <c r="A9" s="10" t="s">
        <v>86</v>
      </c>
      <c r="B9" s="10"/>
      <c r="C9" s="10"/>
      <c r="D9" s="10"/>
      <c r="E9" s="10"/>
      <c r="F9" s="10"/>
    </row>
    <row r="10" spans="1:6" ht="15.75">
      <c r="A10" s="10" t="s">
        <v>77</v>
      </c>
      <c r="B10" s="10"/>
      <c r="C10" s="10"/>
      <c r="D10" s="10"/>
      <c r="E10" s="10"/>
      <c r="F10" s="10"/>
    </row>
    <row r="11" spans="1:6" ht="15.75">
      <c r="A11" s="10" t="s">
        <v>73</v>
      </c>
      <c r="B11" s="10"/>
      <c r="C11" s="10"/>
      <c r="D11" s="10"/>
      <c r="E11" s="10"/>
      <c r="F11" s="10"/>
    </row>
    <row r="12" ht="15.75">
      <c r="A12" s="1"/>
    </row>
    <row r="13" spans="1:6" ht="15.75">
      <c r="A13" s="10" t="s">
        <v>7</v>
      </c>
      <c r="B13" s="10"/>
      <c r="C13" s="10"/>
      <c r="D13" s="10"/>
      <c r="E13" s="10"/>
      <c r="F13" s="10"/>
    </row>
    <row r="14" ht="15.75">
      <c r="A14" s="1"/>
    </row>
    <row r="15" spans="1:6" ht="15.75">
      <c r="A15" s="13" t="s">
        <v>8</v>
      </c>
      <c r="B15" s="13" t="s">
        <v>9</v>
      </c>
      <c r="C15" s="13" t="s">
        <v>10</v>
      </c>
      <c r="D15" s="13" t="s">
        <v>11</v>
      </c>
      <c r="E15" s="13" t="s">
        <v>12</v>
      </c>
      <c r="F15" s="13"/>
    </row>
    <row r="16" spans="1:6" ht="15.75">
      <c r="A16" s="13"/>
      <c r="B16" s="13"/>
      <c r="C16" s="13"/>
      <c r="D16" s="13"/>
      <c r="E16" s="2" t="s">
        <v>13</v>
      </c>
      <c r="F16" s="2" t="s">
        <v>14</v>
      </c>
    </row>
    <row r="17" spans="1:6" ht="17.25" customHeight="1">
      <c r="A17" s="13">
        <v>1</v>
      </c>
      <c r="B17" s="14" t="s">
        <v>15</v>
      </c>
      <c r="C17" s="15" t="s">
        <v>16</v>
      </c>
      <c r="D17" s="4" t="s">
        <v>17</v>
      </c>
      <c r="E17" s="3"/>
      <c r="F17" s="3"/>
    </row>
    <row r="18" spans="1:6" ht="15.75" customHeight="1">
      <c r="A18" s="13"/>
      <c r="B18" s="14"/>
      <c r="C18" s="15"/>
      <c r="D18" s="4" t="s">
        <v>18</v>
      </c>
      <c r="E18" s="3">
        <f>45.5/4*3</f>
        <v>34.125</v>
      </c>
      <c r="F18" s="8">
        <v>43.8</v>
      </c>
    </row>
    <row r="19" spans="1:6" ht="14.25" customHeight="1">
      <c r="A19" s="14"/>
      <c r="B19" s="14" t="s">
        <v>19</v>
      </c>
      <c r="C19" s="15" t="s">
        <v>16</v>
      </c>
      <c r="D19" s="4" t="s">
        <v>17</v>
      </c>
      <c r="E19" s="3"/>
      <c r="F19" s="8"/>
    </row>
    <row r="20" spans="1:6" ht="15" customHeight="1">
      <c r="A20" s="14"/>
      <c r="B20" s="14"/>
      <c r="C20" s="15"/>
      <c r="D20" s="4" t="s">
        <v>18</v>
      </c>
      <c r="E20" s="3">
        <f>E18</f>
        <v>34.125</v>
      </c>
      <c r="F20" s="8">
        <f>F18</f>
        <v>43.8</v>
      </c>
    </row>
    <row r="21" spans="1:6" ht="13.5" customHeight="1">
      <c r="A21" s="14"/>
      <c r="B21" s="14" t="s">
        <v>20</v>
      </c>
      <c r="C21" s="15" t="s">
        <v>16</v>
      </c>
      <c r="D21" s="4" t="s">
        <v>17</v>
      </c>
      <c r="E21" s="3"/>
      <c r="F21" s="3"/>
    </row>
    <row r="22" spans="1:6" ht="15" customHeight="1">
      <c r="A22" s="14"/>
      <c r="B22" s="14"/>
      <c r="C22" s="15"/>
      <c r="D22" s="4" t="s">
        <v>18</v>
      </c>
      <c r="E22" s="3"/>
      <c r="F22" s="3"/>
    </row>
    <row r="23" spans="1:6" ht="15.75">
      <c r="A23" s="13">
        <v>2</v>
      </c>
      <c r="B23" s="14" t="s">
        <v>21</v>
      </c>
      <c r="C23" s="15" t="s">
        <v>16</v>
      </c>
      <c r="D23" s="4" t="s">
        <v>17</v>
      </c>
      <c r="E23" s="3"/>
      <c r="F23" s="3"/>
    </row>
    <row r="24" spans="1:6" ht="19.5" customHeight="1">
      <c r="A24" s="13"/>
      <c r="B24" s="14"/>
      <c r="C24" s="15"/>
      <c r="D24" s="4" t="s">
        <v>18</v>
      </c>
      <c r="E24" s="3"/>
      <c r="F24" s="3"/>
    </row>
    <row r="25" spans="1:6" ht="15.75">
      <c r="A25" s="13">
        <v>3</v>
      </c>
      <c r="B25" s="14" t="s">
        <v>22</v>
      </c>
      <c r="C25" s="15" t="s">
        <v>16</v>
      </c>
      <c r="D25" s="4" t="s">
        <v>17</v>
      </c>
      <c r="E25" s="3"/>
      <c r="F25" s="3"/>
    </row>
    <row r="26" spans="1:6" ht="20.25" customHeight="1">
      <c r="A26" s="13"/>
      <c r="B26" s="14"/>
      <c r="C26" s="15"/>
      <c r="D26" s="4" t="s">
        <v>18</v>
      </c>
      <c r="E26" s="3"/>
      <c r="F26" s="3"/>
    </row>
    <row r="27" spans="1:6" ht="15.75">
      <c r="A27" s="14"/>
      <c r="B27" s="14" t="s">
        <v>23</v>
      </c>
      <c r="C27" s="15" t="s">
        <v>16</v>
      </c>
      <c r="D27" s="4" t="s">
        <v>17</v>
      </c>
      <c r="E27" s="3"/>
      <c r="F27" s="3"/>
    </row>
    <row r="28" spans="1:6" ht="15.75">
      <c r="A28" s="14"/>
      <c r="B28" s="14"/>
      <c r="C28" s="15"/>
      <c r="D28" s="4" t="s">
        <v>18</v>
      </c>
      <c r="E28" s="3"/>
      <c r="F28" s="3"/>
    </row>
    <row r="29" spans="1:6" ht="15.75">
      <c r="A29" s="14"/>
      <c r="B29" s="14" t="s">
        <v>24</v>
      </c>
      <c r="C29" s="15" t="s">
        <v>16</v>
      </c>
      <c r="D29" s="4" t="s">
        <v>17</v>
      </c>
      <c r="E29" s="3"/>
      <c r="F29" s="3"/>
    </row>
    <row r="30" spans="1:6" ht="15.75">
      <c r="A30" s="14"/>
      <c r="B30" s="14"/>
      <c r="C30" s="15"/>
      <c r="D30" s="4" t="s">
        <v>18</v>
      </c>
      <c r="E30" s="3"/>
      <c r="F30" s="3"/>
    </row>
    <row r="31" spans="1:6" ht="15.75">
      <c r="A31" s="13">
        <v>4</v>
      </c>
      <c r="B31" s="14" t="s">
        <v>25</v>
      </c>
      <c r="C31" s="15" t="s">
        <v>16</v>
      </c>
      <c r="D31" s="4" t="s">
        <v>17</v>
      </c>
      <c r="E31" s="3"/>
      <c r="F31" s="3"/>
    </row>
    <row r="32" spans="1:6" ht="15.75">
      <c r="A32" s="13"/>
      <c r="B32" s="14"/>
      <c r="C32" s="15"/>
      <c r="D32" s="4" t="s">
        <v>18</v>
      </c>
      <c r="E32" s="7">
        <f>E18-E36</f>
        <v>2.625</v>
      </c>
      <c r="F32" s="3">
        <f>F18-F36</f>
        <v>15.889999999999993</v>
      </c>
    </row>
    <row r="33" spans="1:6" ht="15.75">
      <c r="A33" s="13">
        <v>5</v>
      </c>
      <c r="B33" s="14" t="s">
        <v>26</v>
      </c>
      <c r="C33" s="15" t="s">
        <v>27</v>
      </c>
      <c r="D33" s="4" t="s">
        <v>17</v>
      </c>
      <c r="E33" s="3"/>
      <c r="F33" s="3"/>
    </row>
    <row r="34" spans="1:6" ht="15.75">
      <c r="A34" s="13"/>
      <c r="B34" s="14"/>
      <c r="C34" s="15"/>
      <c r="D34" s="4" t="s">
        <v>18</v>
      </c>
      <c r="E34" s="3">
        <f>(E32/E20)*100</f>
        <v>7.6923076923076925</v>
      </c>
      <c r="F34" s="3">
        <f>(F32/F20)*100</f>
        <v>36.27853881278538</v>
      </c>
    </row>
    <row r="35" spans="1:6" ht="15.75">
      <c r="A35" s="13">
        <v>6</v>
      </c>
      <c r="B35" s="14" t="s">
        <v>28</v>
      </c>
      <c r="C35" s="15" t="s">
        <v>16</v>
      </c>
      <c r="D35" s="4" t="s">
        <v>17</v>
      </c>
      <c r="E35" s="3"/>
      <c r="F35" s="3"/>
    </row>
    <row r="36" spans="1:6" ht="15.75">
      <c r="A36" s="13"/>
      <c r="B36" s="14"/>
      <c r="C36" s="15"/>
      <c r="D36" s="4" t="s">
        <v>18</v>
      </c>
      <c r="E36" s="5">
        <f>E38+E40+E42</f>
        <v>31.5</v>
      </c>
      <c r="F36" s="3">
        <f>F38+F40+F42</f>
        <v>27.910000000000004</v>
      </c>
    </row>
    <row r="37" spans="1:6" ht="15.75">
      <c r="A37" s="14"/>
      <c r="B37" s="14" t="s">
        <v>29</v>
      </c>
      <c r="C37" s="15" t="s">
        <v>16</v>
      </c>
      <c r="D37" s="4" t="s">
        <v>17</v>
      </c>
      <c r="E37" s="3"/>
      <c r="F37" s="3"/>
    </row>
    <row r="38" spans="1:6" ht="15.75">
      <c r="A38" s="14"/>
      <c r="B38" s="14"/>
      <c r="C38" s="15"/>
      <c r="D38" s="4" t="s">
        <v>18</v>
      </c>
      <c r="E38" s="3">
        <f>40.5/4*3</f>
        <v>30.375</v>
      </c>
      <c r="F38" s="3">
        <v>27.44</v>
      </c>
    </row>
    <row r="39" spans="1:6" ht="15.75">
      <c r="A39" s="14"/>
      <c r="B39" s="14" t="s">
        <v>30</v>
      </c>
      <c r="C39" s="15" t="s">
        <v>16</v>
      </c>
      <c r="D39" s="4" t="s">
        <v>17</v>
      </c>
      <c r="E39" s="3"/>
      <c r="F39" s="3"/>
    </row>
    <row r="40" spans="1:6" ht="15.75">
      <c r="A40" s="14"/>
      <c r="B40" s="14"/>
      <c r="C40" s="15"/>
      <c r="D40" s="4" t="s">
        <v>18</v>
      </c>
      <c r="E40" s="3">
        <f>1/4*3</f>
        <v>0.75</v>
      </c>
      <c r="F40" s="3">
        <v>0.21</v>
      </c>
    </row>
    <row r="41" spans="1:6" ht="15.75">
      <c r="A41" s="14"/>
      <c r="B41" s="14" t="s">
        <v>31</v>
      </c>
      <c r="C41" s="15" t="s">
        <v>16</v>
      </c>
      <c r="D41" s="4" t="s">
        <v>17</v>
      </c>
      <c r="E41" s="3"/>
      <c r="F41" s="3"/>
    </row>
    <row r="42" spans="1:6" ht="15.75">
      <c r="A42" s="14"/>
      <c r="B42" s="14"/>
      <c r="C42" s="15"/>
      <c r="D42" s="4" t="s">
        <v>18</v>
      </c>
      <c r="E42" s="3">
        <f>0.5/4*3</f>
        <v>0.375</v>
      </c>
      <c r="F42" s="3">
        <v>0.26</v>
      </c>
    </row>
    <row r="43" spans="1:6" ht="15.75">
      <c r="A43" s="14"/>
      <c r="B43" s="14" t="s">
        <v>32</v>
      </c>
      <c r="C43" s="15" t="s">
        <v>16</v>
      </c>
      <c r="D43" s="4" t="s">
        <v>17</v>
      </c>
      <c r="E43" s="3"/>
      <c r="F43" s="3"/>
    </row>
    <row r="44" spans="1:6" ht="15.75">
      <c r="A44" s="14"/>
      <c r="B44" s="14"/>
      <c r="C44" s="15"/>
      <c r="D44" s="4" t="s">
        <v>18</v>
      </c>
      <c r="E44" s="3"/>
      <c r="F44" s="3"/>
    </row>
    <row r="45" ht="15.75">
      <c r="A45" s="1"/>
    </row>
    <row r="46" spans="1:6" ht="96" customHeight="1">
      <c r="A46" s="16" t="s">
        <v>33</v>
      </c>
      <c r="B46" s="16"/>
      <c r="C46" s="16"/>
      <c r="D46" s="16"/>
      <c r="E46" s="16"/>
      <c r="F46" s="16"/>
    </row>
    <row r="47" ht="15.75">
      <c r="A47" s="1"/>
    </row>
    <row r="48" spans="1:4" ht="15.75">
      <c r="A48" s="13" t="s">
        <v>8</v>
      </c>
      <c r="B48" s="13" t="s">
        <v>34</v>
      </c>
      <c r="C48" s="13" t="s">
        <v>35</v>
      </c>
      <c r="D48" s="13"/>
    </row>
    <row r="49" spans="1:4" ht="15.75">
      <c r="A49" s="13"/>
      <c r="B49" s="13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78.75">
      <c r="A51" s="3"/>
      <c r="B51" s="3" t="s">
        <v>78</v>
      </c>
      <c r="C51" s="3">
        <v>70.25</v>
      </c>
      <c r="D51" s="3">
        <v>0</v>
      </c>
    </row>
    <row r="52" spans="1:4" ht="64.5" customHeight="1">
      <c r="A52" s="3"/>
      <c r="B52" s="3" t="s">
        <v>79</v>
      </c>
      <c r="C52" s="3">
        <v>53.64</v>
      </c>
      <c r="D52" s="3">
        <v>0</v>
      </c>
    </row>
    <row r="53" spans="1:4" ht="31.5">
      <c r="A53" s="3"/>
      <c r="B53" s="3" t="s">
        <v>76</v>
      </c>
      <c r="C53" s="3">
        <v>0</v>
      </c>
      <c r="D53" s="3">
        <v>40.68</v>
      </c>
    </row>
    <row r="54" spans="1:4" ht="47.25">
      <c r="A54" s="7"/>
      <c r="B54" s="7" t="s">
        <v>87</v>
      </c>
      <c r="C54" s="7"/>
      <c r="D54" s="7">
        <v>20.04</v>
      </c>
    </row>
    <row r="55" spans="1:4" ht="31.5">
      <c r="A55" s="7"/>
      <c r="B55" s="7" t="s">
        <v>88</v>
      </c>
      <c r="C55" s="7"/>
      <c r="D55" s="7">
        <v>59.12</v>
      </c>
    </row>
    <row r="56" spans="1:4" ht="31.5">
      <c r="A56" s="7"/>
      <c r="B56" s="7" t="s">
        <v>89</v>
      </c>
      <c r="C56" s="7"/>
      <c r="D56" s="7">
        <v>15.9</v>
      </c>
    </row>
    <row r="57" spans="1:4" ht="37.5" customHeight="1">
      <c r="A57" s="2" t="s">
        <v>39</v>
      </c>
      <c r="B57" s="3" t="s">
        <v>40</v>
      </c>
      <c r="C57" s="3"/>
      <c r="D57" s="3"/>
    </row>
    <row r="58" spans="1:4" ht="15.75">
      <c r="A58" s="3"/>
      <c r="B58" s="3" t="s">
        <v>41</v>
      </c>
      <c r="C58" s="3"/>
      <c r="D58" s="3"/>
    </row>
    <row r="59" spans="1:4" ht="98.25" customHeight="1">
      <c r="A59" s="2" t="s">
        <v>42</v>
      </c>
      <c r="B59" s="3" t="s">
        <v>43</v>
      </c>
      <c r="C59" s="3"/>
      <c r="D59" s="3"/>
    </row>
    <row r="60" spans="1:4" ht="15.75">
      <c r="A60" s="3"/>
      <c r="B60" s="3" t="s">
        <v>38</v>
      </c>
      <c r="C60" s="3"/>
      <c r="D60" s="3"/>
    </row>
    <row r="61" spans="1:4" ht="31.5">
      <c r="A61" s="2" t="s">
        <v>44</v>
      </c>
      <c r="B61" s="3" t="s">
        <v>45</v>
      </c>
      <c r="C61" s="3"/>
      <c r="D61" s="3"/>
    </row>
    <row r="62" spans="1:4" ht="31.5">
      <c r="A62" s="2" t="s">
        <v>46</v>
      </c>
      <c r="B62" s="3" t="s">
        <v>47</v>
      </c>
      <c r="C62" s="3"/>
      <c r="D62" s="3"/>
    </row>
    <row r="63" spans="1:4" ht="15.75">
      <c r="A63" s="3"/>
      <c r="B63" s="3" t="s">
        <v>48</v>
      </c>
      <c r="C63" s="3"/>
      <c r="D63" s="3"/>
    </row>
    <row r="64" ht="15.75">
      <c r="A64" s="1"/>
    </row>
    <row r="65" spans="1:4" ht="42.75" customHeight="1">
      <c r="A65" s="16" t="s">
        <v>49</v>
      </c>
      <c r="B65" s="16"/>
      <c r="C65" s="16"/>
      <c r="D65" s="16"/>
    </row>
    <row r="66" ht="15.75">
      <c r="A66" s="1"/>
    </row>
    <row r="67" spans="1:4" ht="16.5" customHeight="1">
      <c r="A67" s="13" t="s">
        <v>11</v>
      </c>
      <c r="B67" s="13" t="s">
        <v>50</v>
      </c>
      <c r="C67" s="13"/>
      <c r="D67" s="13"/>
    </row>
    <row r="68" spans="1:4" ht="15.75">
      <c r="A68" s="13"/>
      <c r="B68" s="2" t="s">
        <v>13</v>
      </c>
      <c r="C68" s="13" t="s">
        <v>14</v>
      </c>
      <c r="D68" s="13"/>
    </row>
    <row r="69" spans="1:4" ht="31.5">
      <c r="A69" s="3" t="s">
        <v>51</v>
      </c>
      <c r="B69" s="3"/>
      <c r="C69" s="13"/>
      <c r="D69" s="13"/>
    </row>
    <row r="70" spans="1:4" ht="47.25">
      <c r="A70" s="3" t="s">
        <v>52</v>
      </c>
      <c r="B70" s="3">
        <f>1457.33/4*3</f>
        <v>1092.9975</v>
      </c>
      <c r="C70" s="13">
        <v>1968.29</v>
      </c>
      <c r="D70" s="13"/>
    </row>
    <row r="71" ht="15.75">
      <c r="A71" s="1"/>
    </row>
    <row r="72" spans="1:4" ht="47.25" customHeight="1">
      <c r="A72" s="16" t="s">
        <v>53</v>
      </c>
      <c r="B72" s="16"/>
      <c r="C72" s="16"/>
      <c r="D72" s="16"/>
    </row>
    <row r="73" ht="15.75">
      <c r="A73" s="1"/>
    </row>
    <row r="74" spans="1:5" ht="15.75">
      <c r="A74" s="13" t="s">
        <v>8</v>
      </c>
      <c r="B74" s="13" t="s">
        <v>54</v>
      </c>
      <c r="C74" s="13" t="s">
        <v>55</v>
      </c>
      <c r="D74" s="13" t="s">
        <v>12</v>
      </c>
      <c r="E74" s="13"/>
    </row>
    <row r="75" spans="1:5" ht="15.75">
      <c r="A75" s="13"/>
      <c r="B75" s="13"/>
      <c r="C75" s="13"/>
      <c r="D75" s="2" t="s">
        <v>13</v>
      </c>
      <c r="E75" s="2" t="s">
        <v>14</v>
      </c>
    </row>
    <row r="76" spans="1:5" ht="15.75">
      <c r="A76" s="2" t="s">
        <v>36</v>
      </c>
      <c r="B76" s="13" t="s">
        <v>56</v>
      </c>
      <c r="C76" s="13"/>
      <c r="D76" s="13"/>
      <c r="E76" s="13"/>
    </row>
    <row r="77" spans="1:5" ht="141.75">
      <c r="A77" s="2" t="s">
        <v>57</v>
      </c>
      <c r="B77" s="3" t="s">
        <v>58</v>
      </c>
      <c r="C77" s="2" t="s">
        <v>27</v>
      </c>
      <c r="D77" s="3"/>
      <c r="E77" s="3"/>
    </row>
    <row r="78" spans="1:5" ht="110.25">
      <c r="A78" s="2" t="s">
        <v>59</v>
      </c>
      <c r="B78" s="3" t="s">
        <v>60</v>
      </c>
      <c r="C78" s="2" t="s">
        <v>27</v>
      </c>
      <c r="D78" s="3"/>
      <c r="E78" s="3"/>
    </row>
    <row r="79" spans="1:5" ht="15.75">
      <c r="A79" s="2" t="s">
        <v>39</v>
      </c>
      <c r="B79" s="13" t="s">
        <v>61</v>
      </c>
      <c r="C79" s="13"/>
      <c r="D79" s="13"/>
      <c r="E79" s="13"/>
    </row>
    <row r="80" spans="1:5" ht="126">
      <c r="A80" s="2" t="s">
        <v>62</v>
      </c>
      <c r="B80" s="3" t="s">
        <v>63</v>
      </c>
      <c r="C80" s="2" t="s">
        <v>64</v>
      </c>
      <c r="D80" s="3"/>
      <c r="E80" s="3"/>
    </row>
    <row r="81" spans="1:5" ht="15.75">
      <c r="A81" s="2" t="s">
        <v>42</v>
      </c>
      <c r="B81" s="13" t="s">
        <v>65</v>
      </c>
      <c r="C81" s="13"/>
      <c r="D81" s="13"/>
      <c r="E81" s="13"/>
    </row>
    <row r="82" spans="1:5" ht="94.5">
      <c r="A82" s="2" t="s">
        <v>66</v>
      </c>
      <c r="B82" s="3" t="s">
        <v>67</v>
      </c>
      <c r="C82" s="2" t="s">
        <v>27</v>
      </c>
      <c r="D82" s="3"/>
      <c r="E82" s="3"/>
    </row>
    <row r="83" spans="1:5" ht="94.5">
      <c r="A83" s="2" t="s">
        <v>68</v>
      </c>
      <c r="B83" s="3" t="s">
        <v>69</v>
      </c>
      <c r="C83" s="2" t="s">
        <v>70</v>
      </c>
      <c r="D83" s="3"/>
      <c r="E83" s="3"/>
    </row>
    <row r="84" spans="1:5" ht="94.5">
      <c r="A84" s="2" t="s">
        <v>71</v>
      </c>
      <c r="B84" s="3" t="s">
        <v>72</v>
      </c>
      <c r="C84" s="2" t="s">
        <v>70</v>
      </c>
      <c r="D84" s="3">
        <v>0.757</v>
      </c>
      <c r="E84" s="3">
        <v>0.575</v>
      </c>
    </row>
    <row r="85" ht="15.75">
      <c r="A85" s="1"/>
    </row>
  </sheetData>
  <sheetProtection/>
  <mergeCells count="71">
    <mergeCell ref="A6:F6"/>
    <mergeCell ref="A1:F1"/>
    <mergeCell ref="A2:F2"/>
    <mergeCell ref="A3:F3"/>
    <mergeCell ref="A4:F4"/>
    <mergeCell ref="A5:F5"/>
    <mergeCell ref="A15:A16"/>
    <mergeCell ref="B15:B16"/>
    <mergeCell ref="C15:C16"/>
    <mergeCell ref="D15:D16"/>
    <mergeCell ref="E15:F15"/>
    <mergeCell ref="A8:F8"/>
    <mergeCell ref="A9:F9"/>
    <mergeCell ref="A10:F10"/>
    <mergeCell ref="A11:F11"/>
    <mergeCell ref="A13:F13"/>
    <mergeCell ref="A17:A18"/>
    <mergeCell ref="B17:B18"/>
    <mergeCell ref="C17:C18"/>
    <mergeCell ref="A19:A22"/>
    <mergeCell ref="B19:B20"/>
    <mergeCell ref="C19:C20"/>
    <mergeCell ref="B21:B22"/>
    <mergeCell ref="C21:C22"/>
    <mergeCell ref="A27:A30"/>
    <mergeCell ref="B27:B28"/>
    <mergeCell ref="C27:C28"/>
    <mergeCell ref="B29:B30"/>
    <mergeCell ref="C29:C30"/>
    <mergeCell ref="A23:A24"/>
    <mergeCell ref="B23:B24"/>
    <mergeCell ref="C23:C24"/>
    <mergeCell ref="A25:A26"/>
    <mergeCell ref="B25:B26"/>
    <mergeCell ref="C25:C26"/>
    <mergeCell ref="C39:C40"/>
    <mergeCell ref="B41:B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C41:C42"/>
    <mergeCell ref="B43:B44"/>
    <mergeCell ref="C43:C44"/>
    <mergeCell ref="A65:D65"/>
    <mergeCell ref="B76:E76"/>
    <mergeCell ref="A67:A68"/>
    <mergeCell ref="B67:D67"/>
    <mergeCell ref="C68:D68"/>
    <mergeCell ref="A46:F46"/>
    <mergeCell ref="A48:A49"/>
    <mergeCell ref="B48:B49"/>
    <mergeCell ref="C48:D48"/>
    <mergeCell ref="A37:A44"/>
    <mergeCell ref="B37:B38"/>
    <mergeCell ref="C37:C38"/>
    <mergeCell ref="B39:B40"/>
    <mergeCell ref="B79:E79"/>
    <mergeCell ref="B81:E81"/>
    <mergeCell ref="C69:D69"/>
    <mergeCell ref="C70:D70"/>
    <mergeCell ref="A72:D72"/>
    <mergeCell ref="A74:A75"/>
    <mergeCell ref="B74:B75"/>
    <mergeCell ref="C74:C75"/>
    <mergeCell ref="D74:E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79">
      <selection activeCell="D102" sqref="D102"/>
    </sheetView>
  </sheetViews>
  <sheetFormatPr defaultColWidth="9.140625" defaultRowHeight="15"/>
  <cols>
    <col min="2" max="2" width="37.8515625" style="0" customWidth="1"/>
    <col min="3" max="3" width="10.140625" style="0" customWidth="1"/>
    <col min="4" max="4" width="10.57421875" style="0" customWidth="1"/>
    <col min="5" max="5" width="9.8515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0" t="s">
        <v>6</v>
      </c>
      <c r="B8" s="10"/>
      <c r="C8" s="10"/>
      <c r="D8" s="10"/>
      <c r="E8" s="10"/>
      <c r="F8" s="10"/>
    </row>
    <row r="9" spans="1:6" ht="15.75">
      <c r="A9" s="10" t="s">
        <v>86</v>
      </c>
      <c r="B9" s="10"/>
      <c r="C9" s="10"/>
      <c r="D9" s="10"/>
      <c r="E9" s="10"/>
      <c r="F9" s="10"/>
    </row>
    <row r="10" spans="1:6" ht="15.75">
      <c r="A10" s="10" t="s">
        <v>80</v>
      </c>
      <c r="B10" s="10"/>
      <c r="C10" s="10"/>
      <c r="D10" s="10"/>
      <c r="E10" s="10"/>
      <c r="F10" s="10"/>
    </row>
    <row r="11" spans="1:6" ht="15.75">
      <c r="A11" s="10" t="s">
        <v>73</v>
      </c>
      <c r="B11" s="10"/>
      <c r="C11" s="10"/>
      <c r="D11" s="10"/>
      <c r="E11" s="10"/>
      <c r="F11" s="10"/>
    </row>
    <row r="12" ht="15.75">
      <c r="A12" s="1"/>
    </row>
    <row r="13" spans="1:6" ht="15.75">
      <c r="A13" s="10" t="s">
        <v>7</v>
      </c>
      <c r="B13" s="10"/>
      <c r="C13" s="10"/>
      <c r="D13" s="10"/>
      <c r="E13" s="10"/>
      <c r="F13" s="10"/>
    </row>
    <row r="14" ht="15.75">
      <c r="A14" s="1"/>
    </row>
    <row r="15" spans="1:6" ht="15.75">
      <c r="A15" s="13" t="s">
        <v>8</v>
      </c>
      <c r="B15" s="13" t="s">
        <v>9</v>
      </c>
      <c r="C15" s="13" t="s">
        <v>10</v>
      </c>
      <c r="D15" s="13" t="s">
        <v>11</v>
      </c>
      <c r="E15" s="13" t="s">
        <v>12</v>
      </c>
      <c r="F15" s="13"/>
    </row>
    <row r="16" spans="1:6" ht="15.75">
      <c r="A16" s="13"/>
      <c r="B16" s="13"/>
      <c r="C16" s="13"/>
      <c r="D16" s="13"/>
      <c r="E16" s="2" t="s">
        <v>13</v>
      </c>
      <c r="F16" s="2" t="s">
        <v>14</v>
      </c>
    </row>
    <row r="17" spans="1:6" ht="17.25" customHeight="1">
      <c r="A17" s="13">
        <v>1</v>
      </c>
      <c r="B17" s="14" t="s">
        <v>15</v>
      </c>
      <c r="C17" s="15" t="s">
        <v>16</v>
      </c>
      <c r="D17" s="4" t="s">
        <v>17</v>
      </c>
      <c r="E17" s="3"/>
      <c r="F17" s="3"/>
    </row>
    <row r="18" spans="1:6" ht="15.75" customHeight="1">
      <c r="A18" s="13"/>
      <c r="B18" s="14"/>
      <c r="C18" s="15"/>
      <c r="D18" s="4" t="s">
        <v>18</v>
      </c>
      <c r="E18" s="3">
        <f>12.51/4*3</f>
        <v>9.3825</v>
      </c>
      <c r="F18" s="8">
        <v>40</v>
      </c>
    </row>
    <row r="19" spans="1:6" ht="14.25" customHeight="1">
      <c r="A19" s="14"/>
      <c r="B19" s="14" t="s">
        <v>19</v>
      </c>
      <c r="C19" s="15" t="s">
        <v>16</v>
      </c>
      <c r="D19" s="4" t="s">
        <v>17</v>
      </c>
      <c r="E19" s="3"/>
      <c r="F19" s="8"/>
    </row>
    <row r="20" spans="1:6" ht="15" customHeight="1">
      <c r="A20" s="14"/>
      <c r="B20" s="14"/>
      <c r="C20" s="15"/>
      <c r="D20" s="4" t="s">
        <v>18</v>
      </c>
      <c r="E20" s="3">
        <f>E18</f>
        <v>9.3825</v>
      </c>
      <c r="F20" s="8">
        <f>F18</f>
        <v>40</v>
      </c>
    </row>
    <row r="21" spans="1:6" ht="13.5" customHeight="1">
      <c r="A21" s="14"/>
      <c r="B21" s="14" t="s">
        <v>20</v>
      </c>
      <c r="C21" s="15" t="s">
        <v>16</v>
      </c>
      <c r="D21" s="4" t="s">
        <v>17</v>
      </c>
      <c r="E21" s="3"/>
      <c r="F21" s="3"/>
    </row>
    <row r="22" spans="1:6" ht="15" customHeight="1">
      <c r="A22" s="14"/>
      <c r="B22" s="14"/>
      <c r="C22" s="15"/>
      <c r="D22" s="4" t="s">
        <v>18</v>
      </c>
      <c r="E22" s="3"/>
      <c r="F22" s="3"/>
    </row>
    <row r="23" spans="1:6" ht="15.75">
      <c r="A23" s="13">
        <v>2</v>
      </c>
      <c r="B23" s="14" t="s">
        <v>21</v>
      </c>
      <c r="C23" s="15" t="s">
        <v>16</v>
      </c>
      <c r="D23" s="4" t="s">
        <v>17</v>
      </c>
      <c r="E23" s="3"/>
      <c r="F23" s="3"/>
    </row>
    <row r="24" spans="1:6" ht="19.5" customHeight="1">
      <c r="A24" s="13"/>
      <c r="B24" s="14"/>
      <c r="C24" s="15"/>
      <c r="D24" s="4" t="s">
        <v>18</v>
      </c>
      <c r="E24" s="3"/>
      <c r="F24" s="3"/>
    </row>
    <row r="25" spans="1:6" ht="15.75">
      <c r="A25" s="13">
        <v>3</v>
      </c>
      <c r="B25" s="14" t="s">
        <v>22</v>
      </c>
      <c r="C25" s="15" t="s">
        <v>16</v>
      </c>
      <c r="D25" s="4" t="s">
        <v>17</v>
      </c>
      <c r="E25" s="3"/>
      <c r="F25" s="3"/>
    </row>
    <row r="26" spans="1:6" ht="20.25" customHeight="1">
      <c r="A26" s="13"/>
      <c r="B26" s="14"/>
      <c r="C26" s="15"/>
      <c r="D26" s="4" t="s">
        <v>18</v>
      </c>
      <c r="E26" s="3"/>
      <c r="F26" s="3"/>
    </row>
    <row r="27" spans="1:6" ht="15.75">
      <c r="A27" s="14"/>
      <c r="B27" s="14" t="s">
        <v>23</v>
      </c>
      <c r="C27" s="15" t="s">
        <v>16</v>
      </c>
      <c r="D27" s="4" t="s">
        <v>17</v>
      </c>
      <c r="E27" s="3"/>
      <c r="F27" s="3"/>
    </row>
    <row r="28" spans="1:6" ht="15.75">
      <c r="A28" s="14"/>
      <c r="B28" s="14"/>
      <c r="C28" s="15"/>
      <c r="D28" s="4" t="s">
        <v>18</v>
      </c>
      <c r="E28" s="3"/>
      <c r="F28" s="3"/>
    </row>
    <row r="29" spans="1:6" ht="15.75">
      <c r="A29" s="14"/>
      <c r="B29" s="14" t="s">
        <v>24</v>
      </c>
      <c r="C29" s="15" t="s">
        <v>16</v>
      </c>
      <c r="D29" s="4" t="s">
        <v>17</v>
      </c>
      <c r="E29" s="3"/>
      <c r="F29" s="3"/>
    </row>
    <row r="30" spans="1:6" ht="15.75">
      <c r="A30" s="14"/>
      <c r="B30" s="14"/>
      <c r="C30" s="15"/>
      <c r="D30" s="4" t="s">
        <v>18</v>
      </c>
      <c r="E30" s="3"/>
      <c r="F30" s="3"/>
    </row>
    <row r="31" spans="1:6" ht="15.75">
      <c r="A31" s="13">
        <v>4</v>
      </c>
      <c r="B31" s="14" t="s">
        <v>25</v>
      </c>
      <c r="C31" s="15" t="s">
        <v>16</v>
      </c>
      <c r="D31" s="4" t="s">
        <v>17</v>
      </c>
      <c r="E31" s="3"/>
      <c r="F31" s="3"/>
    </row>
    <row r="32" spans="1:6" ht="15.75">
      <c r="A32" s="13"/>
      <c r="B32" s="14"/>
      <c r="C32" s="15"/>
      <c r="D32" s="4" t="s">
        <v>18</v>
      </c>
      <c r="E32" s="7">
        <f>E18-E36</f>
        <v>1.2524999999999995</v>
      </c>
      <c r="F32" s="3">
        <f>F18-F36</f>
        <v>29.03</v>
      </c>
    </row>
    <row r="33" spans="1:6" ht="15.75">
      <c r="A33" s="13">
        <v>5</v>
      </c>
      <c r="B33" s="14" t="s">
        <v>26</v>
      </c>
      <c r="C33" s="15" t="s">
        <v>27</v>
      </c>
      <c r="D33" s="4" t="s">
        <v>17</v>
      </c>
      <c r="E33" s="3"/>
      <c r="F33" s="3"/>
    </row>
    <row r="34" spans="1:6" ht="15.75">
      <c r="A34" s="13"/>
      <c r="B34" s="14"/>
      <c r="C34" s="15"/>
      <c r="D34" s="4" t="s">
        <v>18</v>
      </c>
      <c r="E34" s="3">
        <f>(E32/E20)*100</f>
        <v>13.349320543565144</v>
      </c>
      <c r="F34" s="3">
        <f>(F32/F20)*100</f>
        <v>72.575</v>
      </c>
    </row>
    <row r="35" spans="1:6" ht="15.75">
      <c r="A35" s="13">
        <v>6</v>
      </c>
      <c r="B35" s="14" t="s">
        <v>28</v>
      </c>
      <c r="C35" s="15" t="s">
        <v>16</v>
      </c>
      <c r="D35" s="4" t="s">
        <v>17</v>
      </c>
      <c r="E35" s="3"/>
      <c r="F35" s="3"/>
    </row>
    <row r="36" spans="1:6" ht="15.75">
      <c r="A36" s="13"/>
      <c r="B36" s="14"/>
      <c r="C36" s="15"/>
      <c r="D36" s="4" t="s">
        <v>18</v>
      </c>
      <c r="E36" s="5">
        <f>E38+E40+E42</f>
        <v>8.13</v>
      </c>
      <c r="F36" s="3">
        <f>F38+F40+F42</f>
        <v>10.969999999999999</v>
      </c>
    </row>
    <row r="37" spans="1:6" ht="15.75">
      <c r="A37" s="14"/>
      <c r="B37" s="14" t="s">
        <v>29</v>
      </c>
      <c r="C37" s="15" t="s">
        <v>16</v>
      </c>
      <c r="D37" s="4" t="s">
        <v>17</v>
      </c>
      <c r="E37" s="3"/>
      <c r="F37" s="3"/>
    </row>
    <row r="38" spans="1:6" ht="15.75">
      <c r="A38" s="14"/>
      <c r="B38" s="14"/>
      <c r="C38" s="15"/>
      <c r="D38" s="4" t="s">
        <v>18</v>
      </c>
      <c r="E38" s="3">
        <f>9.23/4*3</f>
        <v>6.9225</v>
      </c>
      <c r="F38" s="3">
        <v>10.66</v>
      </c>
    </row>
    <row r="39" spans="1:6" ht="15.75">
      <c r="A39" s="14"/>
      <c r="B39" s="14" t="s">
        <v>30</v>
      </c>
      <c r="C39" s="15" t="s">
        <v>16</v>
      </c>
      <c r="D39" s="4" t="s">
        <v>17</v>
      </c>
      <c r="E39" s="3"/>
      <c r="F39" s="3"/>
    </row>
    <row r="40" spans="1:6" ht="15.75">
      <c r="A40" s="14"/>
      <c r="B40" s="14"/>
      <c r="C40" s="15"/>
      <c r="D40" s="4" t="s">
        <v>18</v>
      </c>
      <c r="E40" s="3">
        <f>1.61/4*3</f>
        <v>1.2075</v>
      </c>
      <c r="F40" s="3">
        <v>0.29</v>
      </c>
    </row>
    <row r="41" spans="1:6" ht="15.75">
      <c r="A41" s="14"/>
      <c r="B41" s="14" t="s">
        <v>31</v>
      </c>
      <c r="C41" s="15" t="s">
        <v>16</v>
      </c>
      <c r="D41" s="4" t="s">
        <v>17</v>
      </c>
      <c r="E41" s="3"/>
      <c r="F41" s="3"/>
    </row>
    <row r="42" spans="1:6" ht="15.75">
      <c r="A42" s="14"/>
      <c r="B42" s="14"/>
      <c r="C42" s="15"/>
      <c r="D42" s="4" t="s">
        <v>18</v>
      </c>
      <c r="E42" s="3">
        <f>0</f>
        <v>0</v>
      </c>
      <c r="F42" s="3">
        <v>0.02</v>
      </c>
    </row>
    <row r="43" spans="1:6" ht="15.75">
      <c r="A43" s="14"/>
      <c r="B43" s="14" t="s">
        <v>32</v>
      </c>
      <c r="C43" s="15" t="s">
        <v>16</v>
      </c>
      <c r="D43" s="4" t="s">
        <v>17</v>
      </c>
      <c r="E43" s="3"/>
      <c r="F43" s="3"/>
    </row>
    <row r="44" spans="1:6" ht="15.75">
      <c r="A44" s="14"/>
      <c r="B44" s="14"/>
      <c r="C44" s="15"/>
      <c r="D44" s="4" t="s">
        <v>18</v>
      </c>
      <c r="E44" s="3"/>
      <c r="F44" s="3"/>
    </row>
    <row r="45" ht="15.75">
      <c r="A45" s="1"/>
    </row>
    <row r="46" spans="1:6" ht="96" customHeight="1">
      <c r="A46" s="16" t="s">
        <v>33</v>
      </c>
      <c r="B46" s="16"/>
      <c r="C46" s="16"/>
      <c r="D46" s="16"/>
      <c r="E46" s="16"/>
      <c r="F46" s="16"/>
    </row>
    <row r="47" ht="15.75">
      <c r="A47" s="1"/>
    </row>
    <row r="48" spans="1:4" ht="15.75">
      <c r="A48" s="13" t="s">
        <v>8</v>
      </c>
      <c r="B48" s="13" t="s">
        <v>34</v>
      </c>
      <c r="C48" s="13" t="s">
        <v>35</v>
      </c>
      <c r="D48" s="13"/>
    </row>
    <row r="49" spans="1:4" ht="15.75">
      <c r="A49" s="13"/>
      <c r="B49" s="13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63">
      <c r="A51" s="3"/>
      <c r="B51" s="3" t="s">
        <v>81</v>
      </c>
      <c r="C51" s="3">
        <f>146.84/4*3</f>
        <v>110.13</v>
      </c>
      <c r="D51" s="3">
        <v>0</v>
      </c>
    </row>
    <row r="52" spans="1:4" ht="31.5">
      <c r="A52" s="3"/>
      <c r="B52" s="3" t="s">
        <v>76</v>
      </c>
      <c r="C52" s="3">
        <v>0</v>
      </c>
      <c r="D52" s="3">
        <v>44.31</v>
      </c>
    </row>
    <row r="53" spans="1:4" ht="37.5" customHeight="1">
      <c r="A53" s="2" t="s">
        <v>39</v>
      </c>
      <c r="B53" s="3" t="s">
        <v>40</v>
      </c>
      <c r="C53" s="3"/>
      <c r="D53" s="3"/>
    </row>
    <row r="54" spans="1:4" ht="15.75">
      <c r="A54" s="3"/>
      <c r="B54" s="3" t="s">
        <v>41</v>
      </c>
      <c r="C54" s="3"/>
      <c r="D54" s="3"/>
    </row>
    <row r="55" spans="1:4" ht="98.25" customHeight="1">
      <c r="A55" s="2" t="s">
        <v>42</v>
      </c>
      <c r="B55" s="3" t="s">
        <v>43</v>
      </c>
      <c r="C55" s="3"/>
      <c r="D55" s="3"/>
    </row>
    <row r="56" spans="1:4" ht="15.75">
      <c r="A56" s="3"/>
      <c r="B56" s="3" t="s">
        <v>38</v>
      </c>
      <c r="C56" s="3"/>
      <c r="D56" s="3"/>
    </row>
    <row r="57" spans="1:4" ht="31.5">
      <c r="A57" s="2" t="s">
        <v>44</v>
      </c>
      <c r="B57" s="3" t="s">
        <v>45</v>
      </c>
      <c r="C57" s="3"/>
      <c r="D57" s="3"/>
    </row>
    <row r="58" spans="1:4" ht="31.5">
      <c r="A58" s="2" t="s">
        <v>46</v>
      </c>
      <c r="B58" s="3" t="s">
        <v>47</v>
      </c>
      <c r="C58" s="3"/>
      <c r="D58" s="3"/>
    </row>
    <row r="59" spans="1:4" ht="15.75">
      <c r="A59" s="3"/>
      <c r="B59" s="3" t="s">
        <v>48</v>
      </c>
      <c r="C59" s="3"/>
      <c r="D59" s="3"/>
    </row>
    <row r="60" ht="15.75">
      <c r="A60" s="1"/>
    </row>
    <row r="61" spans="1:4" ht="42.75" customHeight="1">
      <c r="A61" s="16" t="s">
        <v>49</v>
      </c>
      <c r="B61" s="16"/>
      <c r="C61" s="16"/>
      <c r="D61" s="16"/>
    </row>
    <row r="62" ht="15.75">
      <c r="A62" s="1"/>
    </row>
    <row r="63" spans="1:4" ht="16.5" customHeight="1">
      <c r="A63" s="13" t="s">
        <v>11</v>
      </c>
      <c r="B63" s="13" t="s">
        <v>50</v>
      </c>
      <c r="C63" s="13"/>
      <c r="D63" s="13"/>
    </row>
    <row r="64" spans="1:4" ht="15.75">
      <c r="A64" s="13"/>
      <c r="B64" s="2" t="s">
        <v>13</v>
      </c>
      <c r="C64" s="13" t="s">
        <v>14</v>
      </c>
      <c r="D64" s="13"/>
    </row>
    <row r="65" spans="1:4" ht="31.5">
      <c r="A65" s="3" t="s">
        <v>51</v>
      </c>
      <c r="B65" s="3"/>
      <c r="C65" s="13"/>
      <c r="D65" s="13"/>
    </row>
    <row r="66" spans="1:4" ht="47.25">
      <c r="A66" s="3" t="s">
        <v>52</v>
      </c>
      <c r="B66" s="3">
        <f>742.8/4*3</f>
        <v>557.0999999999999</v>
      </c>
      <c r="C66" s="13">
        <v>818.87</v>
      </c>
      <c r="D66" s="13"/>
    </row>
    <row r="67" ht="15.75">
      <c r="A67" s="1"/>
    </row>
    <row r="68" spans="1:4" ht="47.25" customHeight="1">
      <c r="A68" s="16" t="s">
        <v>53</v>
      </c>
      <c r="B68" s="16"/>
      <c r="C68" s="16"/>
      <c r="D68" s="16"/>
    </row>
    <row r="69" ht="15.75">
      <c r="A69" s="1"/>
    </row>
    <row r="70" spans="1:5" ht="15.75">
      <c r="A70" s="13" t="s">
        <v>8</v>
      </c>
      <c r="B70" s="13" t="s">
        <v>54</v>
      </c>
      <c r="C70" s="13" t="s">
        <v>55</v>
      </c>
      <c r="D70" s="13" t="s">
        <v>12</v>
      </c>
      <c r="E70" s="13"/>
    </row>
    <row r="71" spans="1:5" ht="15.75">
      <c r="A71" s="13"/>
      <c r="B71" s="13"/>
      <c r="C71" s="13"/>
      <c r="D71" s="2" t="s">
        <v>13</v>
      </c>
      <c r="E71" s="2" t="s">
        <v>14</v>
      </c>
    </row>
    <row r="72" spans="1:5" ht="15.75">
      <c r="A72" s="2" t="s">
        <v>36</v>
      </c>
      <c r="B72" s="13" t="s">
        <v>56</v>
      </c>
      <c r="C72" s="13"/>
      <c r="D72" s="13"/>
      <c r="E72" s="13"/>
    </row>
    <row r="73" spans="1:5" ht="141.75">
      <c r="A73" s="2" t="s">
        <v>57</v>
      </c>
      <c r="B73" s="3" t="s">
        <v>58</v>
      </c>
      <c r="C73" s="2" t="s">
        <v>27</v>
      </c>
      <c r="D73" s="3"/>
      <c r="E73" s="3"/>
    </row>
    <row r="74" spans="1:5" ht="110.25">
      <c r="A74" s="2" t="s">
        <v>59</v>
      </c>
      <c r="B74" s="3" t="s">
        <v>60</v>
      </c>
      <c r="C74" s="2" t="s">
        <v>27</v>
      </c>
      <c r="D74" s="3"/>
      <c r="E74" s="3"/>
    </row>
    <row r="75" spans="1:5" ht="15.75">
      <c r="A75" s="2" t="s">
        <v>39</v>
      </c>
      <c r="B75" s="13" t="s">
        <v>61</v>
      </c>
      <c r="C75" s="13"/>
      <c r="D75" s="13"/>
      <c r="E75" s="13"/>
    </row>
    <row r="76" spans="1:5" ht="126">
      <c r="A76" s="2" t="s">
        <v>62</v>
      </c>
      <c r="B76" s="3" t="s">
        <v>63</v>
      </c>
      <c r="C76" s="2" t="s">
        <v>64</v>
      </c>
      <c r="D76" s="3"/>
      <c r="E76" s="3"/>
    </row>
    <row r="77" spans="1:5" ht="15.75">
      <c r="A77" s="2" t="s">
        <v>42</v>
      </c>
      <c r="B77" s="13" t="s">
        <v>65</v>
      </c>
      <c r="C77" s="13"/>
      <c r="D77" s="13"/>
      <c r="E77" s="13"/>
    </row>
    <row r="78" spans="1:5" ht="94.5">
      <c r="A78" s="2" t="s">
        <v>66</v>
      </c>
      <c r="B78" s="3" t="s">
        <v>67</v>
      </c>
      <c r="C78" s="2" t="s">
        <v>27</v>
      </c>
      <c r="D78" s="3"/>
      <c r="E78" s="3"/>
    </row>
    <row r="79" spans="1:5" ht="94.5">
      <c r="A79" s="2" t="s">
        <v>68</v>
      </c>
      <c r="B79" s="3" t="s">
        <v>69</v>
      </c>
      <c r="C79" s="2" t="s">
        <v>70</v>
      </c>
      <c r="D79" s="3"/>
      <c r="E79" s="3"/>
    </row>
    <row r="80" spans="1:5" ht="94.5">
      <c r="A80" s="2" t="s">
        <v>71</v>
      </c>
      <c r="B80" s="3" t="s">
        <v>72</v>
      </c>
      <c r="C80" s="2" t="s">
        <v>70</v>
      </c>
      <c r="D80" s="3">
        <v>2.118</v>
      </c>
      <c r="E80" s="3">
        <v>0.807</v>
      </c>
    </row>
    <row r="81" ht="15.75">
      <c r="A81" s="1"/>
    </row>
  </sheetData>
  <sheetProtection/>
  <mergeCells count="71">
    <mergeCell ref="A6:F6"/>
    <mergeCell ref="A1:F1"/>
    <mergeCell ref="A2:F2"/>
    <mergeCell ref="A3:F3"/>
    <mergeCell ref="A4:F4"/>
    <mergeCell ref="A5:F5"/>
    <mergeCell ref="A15:A16"/>
    <mergeCell ref="B15:B16"/>
    <mergeCell ref="C15:C16"/>
    <mergeCell ref="D15:D16"/>
    <mergeCell ref="E15:F15"/>
    <mergeCell ref="A8:F8"/>
    <mergeCell ref="A9:F9"/>
    <mergeCell ref="A10:F10"/>
    <mergeCell ref="A11:F11"/>
    <mergeCell ref="A13:F13"/>
    <mergeCell ref="A17:A18"/>
    <mergeCell ref="B17:B18"/>
    <mergeCell ref="C17:C18"/>
    <mergeCell ref="A19:A22"/>
    <mergeCell ref="B19:B20"/>
    <mergeCell ref="C19:C20"/>
    <mergeCell ref="B21:B22"/>
    <mergeCell ref="C21:C22"/>
    <mergeCell ref="A27:A30"/>
    <mergeCell ref="B27:B28"/>
    <mergeCell ref="C27:C28"/>
    <mergeCell ref="B29:B30"/>
    <mergeCell ref="C29:C30"/>
    <mergeCell ref="A23:A24"/>
    <mergeCell ref="B23:B24"/>
    <mergeCell ref="C23:C24"/>
    <mergeCell ref="A25:A26"/>
    <mergeCell ref="B25:B26"/>
    <mergeCell ref="C25:C26"/>
    <mergeCell ref="C39:C40"/>
    <mergeCell ref="B41:B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C41:C42"/>
    <mergeCell ref="B43:B44"/>
    <mergeCell ref="C43:C44"/>
    <mergeCell ref="A61:D61"/>
    <mergeCell ref="B72:E72"/>
    <mergeCell ref="A63:A64"/>
    <mergeCell ref="B63:D63"/>
    <mergeCell ref="C64:D64"/>
    <mergeCell ref="A46:F46"/>
    <mergeCell ref="A48:A49"/>
    <mergeCell ref="B48:B49"/>
    <mergeCell ref="C48:D48"/>
    <mergeCell ref="A37:A44"/>
    <mergeCell ref="B37:B38"/>
    <mergeCell ref="C37:C38"/>
    <mergeCell ref="B39:B40"/>
    <mergeCell ref="B75:E75"/>
    <mergeCell ref="B77:E77"/>
    <mergeCell ref="C65:D65"/>
    <mergeCell ref="C66:D66"/>
    <mergeCell ref="A68:D68"/>
    <mergeCell ref="A70:A71"/>
    <mergeCell ref="B70:B71"/>
    <mergeCell ref="C70:C71"/>
    <mergeCell ref="D70:E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6">
      <selection activeCell="B86" sqref="B86"/>
    </sheetView>
  </sheetViews>
  <sheetFormatPr defaultColWidth="9.140625" defaultRowHeight="15"/>
  <cols>
    <col min="2" max="2" width="37.28125" style="0" customWidth="1"/>
    <col min="3" max="3" width="10.140625" style="0" customWidth="1"/>
    <col min="4" max="4" width="10.57421875" style="0" customWidth="1"/>
    <col min="5" max="5" width="10.14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0" t="s">
        <v>6</v>
      </c>
      <c r="B8" s="10"/>
      <c r="C8" s="10"/>
      <c r="D8" s="10"/>
      <c r="E8" s="10"/>
      <c r="F8" s="10"/>
    </row>
    <row r="9" spans="1:6" ht="15.75">
      <c r="A9" s="10" t="s">
        <v>86</v>
      </c>
      <c r="B9" s="10"/>
      <c r="C9" s="10"/>
      <c r="D9" s="10"/>
      <c r="E9" s="10"/>
      <c r="F9" s="10"/>
    </row>
    <row r="10" spans="1:6" ht="15.75">
      <c r="A10" s="10" t="s">
        <v>82</v>
      </c>
      <c r="B10" s="10"/>
      <c r="C10" s="10"/>
      <c r="D10" s="10"/>
      <c r="E10" s="10"/>
      <c r="F10" s="10"/>
    </row>
    <row r="11" spans="1:6" ht="15.75">
      <c r="A11" s="10" t="s">
        <v>73</v>
      </c>
      <c r="B11" s="10"/>
      <c r="C11" s="10"/>
      <c r="D11" s="10"/>
      <c r="E11" s="10"/>
      <c r="F11" s="10"/>
    </row>
    <row r="12" ht="15.75">
      <c r="A12" s="1"/>
    </row>
    <row r="13" spans="1:6" ht="15.75">
      <c r="A13" s="10" t="s">
        <v>7</v>
      </c>
      <c r="B13" s="10"/>
      <c r="C13" s="10"/>
      <c r="D13" s="10"/>
      <c r="E13" s="10"/>
      <c r="F13" s="10"/>
    </row>
    <row r="14" ht="15.75">
      <c r="A14" s="1"/>
    </row>
    <row r="15" spans="1:6" ht="15.75">
      <c r="A15" s="13" t="s">
        <v>8</v>
      </c>
      <c r="B15" s="13" t="s">
        <v>9</v>
      </c>
      <c r="C15" s="13" t="s">
        <v>10</v>
      </c>
      <c r="D15" s="13" t="s">
        <v>11</v>
      </c>
      <c r="E15" s="13" t="s">
        <v>12</v>
      </c>
      <c r="F15" s="13"/>
    </row>
    <row r="16" spans="1:6" ht="15.75">
      <c r="A16" s="13"/>
      <c r="B16" s="13"/>
      <c r="C16" s="13"/>
      <c r="D16" s="13"/>
      <c r="E16" s="2" t="s">
        <v>13</v>
      </c>
      <c r="F16" s="2" t="s">
        <v>14</v>
      </c>
    </row>
    <row r="17" spans="1:6" ht="17.25" customHeight="1">
      <c r="A17" s="13">
        <v>1</v>
      </c>
      <c r="B17" s="14" t="s">
        <v>15</v>
      </c>
      <c r="C17" s="15" t="s">
        <v>16</v>
      </c>
      <c r="D17" s="4" t="s">
        <v>17</v>
      </c>
      <c r="E17" s="3"/>
      <c r="F17" s="8"/>
    </row>
    <row r="18" spans="1:6" ht="15.75" customHeight="1">
      <c r="A18" s="13"/>
      <c r="B18" s="14"/>
      <c r="C18" s="15"/>
      <c r="D18" s="4" t="s">
        <v>18</v>
      </c>
      <c r="E18" s="3">
        <f>30.15/4*3</f>
        <v>22.612499999999997</v>
      </c>
      <c r="F18" s="8">
        <v>18.1</v>
      </c>
    </row>
    <row r="19" spans="1:6" ht="14.25" customHeight="1">
      <c r="A19" s="14"/>
      <c r="B19" s="14" t="s">
        <v>19</v>
      </c>
      <c r="C19" s="15" t="s">
        <v>16</v>
      </c>
      <c r="D19" s="4" t="s">
        <v>17</v>
      </c>
      <c r="E19" s="3"/>
      <c r="F19" s="8"/>
    </row>
    <row r="20" spans="1:6" ht="15" customHeight="1">
      <c r="A20" s="14"/>
      <c r="B20" s="14"/>
      <c r="C20" s="15"/>
      <c r="D20" s="4" t="s">
        <v>18</v>
      </c>
      <c r="E20" s="3">
        <f>E18</f>
        <v>22.612499999999997</v>
      </c>
      <c r="F20" s="8">
        <f>F18</f>
        <v>18.1</v>
      </c>
    </row>
    <row r="21" spans="1:6" ht="13.5" customHeight="1">
      <c r="A21" s="14"/>
      <c r="B21" s="14" t="s">
        <v>20</v>
      </c>
      <c r="C21" s="15" t="s">
        <v>16</v>
      </c>
      <c r="D21" s="4" t="s">
        <v>17</v>
      </c>
      <c r="E21" s="3"/>
      <c r="F21" s="3"/>
    </row>
    <row r="22" spans="1:6" ht="15" customHeight="1">
      <c r="A22" s="14"/>
      <c r="B22" s="14"/>
      <c r="C22" s="15"/>
      <c r="D22" s="4" t="s">
        <v>18</v>
      </c>
      <c r="E22" s="3"/>
      <c r="F22" s="3"/>
    </row>
    <row r="23" spans="1:6" ht="15.75">
      <c r="A23" s="13">
        <v>2</v>
      </c>
      <c r="B23" s="14" t="s">
        <v>21</v>
      </c>
      <c r="C23" s="15" t="s">
        <v>16</v>
      </c>
      <c r="D23" s="4" t="s">
        <v>17</v>
      </c>
      <c r="E23" s="3"/>
      <c r="F23" s="3"/>
    </row>
    <row r="24" spans="1:6" ht="19.5" customHeight="1">
      <c r="A24" s="13"/>
      <c r="B24" s="14"/>
      <c r="C24" s="15"/>
      <c r="D24" s="4" t="s">
        <v>18</v>
      </c>
      <c r="E24" s="3"/>
      <c r="F24" s="3"/>
    </row>
    <row r="25" spans="1:6" ht="15.75">
      <c r="A25" s="13">
        <v>3</v>
      </c>
      <c r="B25" s="14" t="s">
        <v>22</v>
      </c>
      <c r="C25" s="15" t="s">
        <v>16</v>
      </c>
      <c r="D25" s="4" t="s">
        <v>17</v>
      </c>
      <c r="E25" s="3"/>
      <c r="F25" s="3"/>
    </row>
    <row r="26" spans="1:6" ht="20.25" customHeight="1">
      <c r="A26" s="13"/>
      <c r="B26" s="14"/>
      <c r="C26" s="15"/>
      <c r="D26" s="4" t="s">
        <v>18</v>
      </c>
      <c r="E26" s="3"/>
      <c r="F26" s="3"/>
    </row>
    <row r="27" spans="1:6" ht="15.75">
      <c r="A27" s="14"/>
      <c r="B27" s="14" t="s">
        <v>23</v>
      </c>
      <c r="C27" s="15" t="s">
        <v>16</v>
      </c>
      <c r="D27" s="4" t="s">
        <v>17</v>
      </c>
      <c r="E27" s="3"/>
      <c r="F27" s="3"/>
    </row>
    <row r="28" spans="1:6" ht="15.75">
      <c r="A28" s="14"/>
      <c r="B28" s="14"/>
      <c r="C28" s="15"/>
      <c r="D28" s="4" t="s">
        <v>18</v>
      </c>
      <c r="E28" s="3"/>
      <c r="F28" s="3"/>
    </row>
    <row r="29" spans="1:6" ht="15.75">
      <c r="A29" s="14"/>
      <c r="B29" s="14" t="s">
        <v>24</v>
      </c>
      <c r="C29" s="15" t="s">
        <v>16</v>
      </c>
      <c r="D29" s="4" t="s">
        <v>17</v>
      </c>
      <c r="E29" s="3"/>
      <c r="F29" s="3"/>
    </row>
    <row r="30" spans="1:6" ht="15.75">
      <c r="A30" s="14"/>
      <c r="B30" s="14"/>
      <c r="C30" s="15"/>
      <c r="D30" s="4" t="s">
        <v>18</v>
      </c>
      <c r="E30" s="3"/>
      <c r="F30" s="3"/>
    </row>
    <row r="31" spans="1:6" ht="15.75">
      <c r="A31" s="13">
        <v>4</v>
      </c>
      <c r="B31" s="14" t="s">
        <v>25</v>
      </c>
      <c r="C31" s="15" t="s">
        <v>16</v>
      </c>
      <c r="D31" s="4" t="s">
        <v>17</v>
      </c>
      <c r="E31" s="3"/>
      <c r="F31" s="3"/>
    </row>
    <row r="32" spans="1:6" ht="15.75">
      <c r="A32" s="13"/>
      <c r="B32" s="14"/>
      <c r="C32" s="15"/>
      <c r="D32" s="4" t="s">
        <v>18</v>
      </c>
      <c r="E32" s="7">
        <f>E18-E36</f>
        <v>9.052499999999995</v>
      </c>
      <c r="F32" s="3">
        <f>F18-F36</f>
        <v>5.220000000000001</v>
      </c>
    </row>
    <row r="33" spans="1:6" ht="15.75">
      <c r="A33" s="13">
        <v>5</v>
      </c>
      <c r="B33" s="14" t="s">
        <v>26</v>
      </c>
      <c r="C33" s="15" t="s">
        <v>27</v>
      </c>
      <c r="D33" s="4" t="s">
        <v>17</v>
      </c>
      <c r="E33" s="3"/>
      <c r="F33" s="3"/>
    </row>
    <row r="34" spans="1:6" ht="15.75">
      <c r="A34" s="13"/>
      <c r="B34" s="14"/>
      <c r="C34" s="15"/>
      <c r="D34" s="4" t="s">
        <v>18</v>
      </c>
      <c r="E34" s="3">
        <f>(E32/E20)*100</f>
        <v>40.033167495854045</v>
      </c>
      <c r="F34" s="3">
        <f>(F32/F20)*100</f>
        <v>28.839779005524864</v>
      </c>
    </row>
    <row r="35" spans="1:6" ht="15.75">
      <c r="A35" s="13">
        <v>6</v>
      </c>
      <c r="B35" s="14" t="s">
        <v>28</v>
      </c>
      <c r="C35" s="15" t="s">
        <v>16</v>
      </c>
      <c r="D35" s="4" t="s">
        <v>17</v>
      </c>
      <c r="E35" s="3"/>
      <c r="F35" s="3"/>
    </row>
    <row r="36" spans="1:6" ht="15.75">
      <c r="A36" s="13"/>
      <c r="B36" s="14"/>
      <c r="C36" s="15"/>
      <c r="D36" s="4" t="s">
        <v>18</v>
      </c>
      <c r="E36" s="5">
        <f>E38+E40+E42</f>
        <v>13.560000000000002</v>
      </c>
      <c r="F36" s="3">
        <f>F38+F40+F42</f>
        <v>12.88</v>
      </c>
    </row>
    <row r="37" spans="1:6" ht="15.75">
      <c r="A37" s="14"/>
      <c r="B37" s="14" t="s">
        <v>29</v>
      </c>
      <c r="C37" s="15" t="s">
        <v>16</v>
      </c>
      <c r="D37" s="4" t="s">
        <v>17</v>
      </c>
      <c r="E37" s="3"/>
      <c r="F37" s="3"/>
    </row>
    <row r="38" spans="1:6" ht="15.75">
      <c r="A38" s="14"/>
      <c r="B38" s="14"/>
      <c r="C38" s="15"/>
      <c r="D38" s="4" t="s">
        <v>18</v>
      </c>
      <c r="E38" s="3">
        <f>17.3/4*3</f>
        <v>12.975000000000001</v>
      </c>
      <c r="F38" s="3">
        <v>12.65</v>
      </c>
    </row>
    <row r="39" spans="1:6" ht="15.75">
      <c r="A39" s="14"/>
      <c r="B39" s="14" t="s">
        <v>30</v>
      </c>
      <c r="C39" s="15" t="s">
        <v>16</v>
      </c>
      <c r="D39" s="4" t="s">
        <v>17</v>
      </c>
      <c r="E39" s="3"/>
      <c r="F39" s="3"/>
    </row>
    <row r="40" spans="1:6" ht="15.75">
      <c r="A40" s="14"/>
      <c r="B40" s="14"/>
      <c r="C40" s="15"/>
      <c r="D40" s="4" t="s">
        <v>18</v>
      </c>
      <c r="E40" s="3">
        <f>0.78/4*3</f>
        <v>0.585</v>
      </c>
      <c r="F40" s="3">
        <v>0.23</v>
      </c>
    </row>
    <row r="41" spans="1:6" ht="15.75">
      <c r="A41" s="14"/>
      <c r="B41" s="14" t="s">
        <v>31</v>
      </c>
      <c r="C41" s="15" t="s">
        <v>16</v>
      </c>
      <c r="D41" s="4" t="s">
        <v>17</v>
      </c>
      <c r="E41" s="3"/>
      <c r="F41" s="3"/>
    </row>
    <row r="42" spans="1:6" ht="15.75">
      <c r="A42" s="14"/>
      <c r="B42" s="14"/>
      <c r="C42" s="15"/>
      <c r="D42" s="4" t="s">
        <v>18</v>
      </c>
      <c r="E42" s="3"/>
      <c r="F42" s="3"/>
    </row>
    <row r="43" spans="1:6" ht="15.75">
      <c r="A43" s="14"/>
      <c r="B43" s="14" t="s">
        <v>32</v>
      </c>
      <c r="C43" s="15" t="s">
        <v>16</v>
      </c>
      <c r="D43" s="4" t="s">
        <v>17</v>
      </c>
      <c r="E43" s="3"/>
      <c r="F43" s="3"/>
    </row>
    <row r="44" spans="1:6" ht="15.75">
      <c r="A44" s="14"/>
      <c r="B44" s="14"/>
      <c r="C44" s="15"/>
      <c r="D44" s="4" t="s">
        <v>18</v>
      </c>
      <c r="E44" s="3"/>
      <c r="F44" s="3"/>
    </row>
    <row r="45" ht="15.75">
      <c r="A45" s="1"/>
    </row>
    <row r="46" spans="1:6" ht="96" customHeight="1">
      <c r="A46" s="16" t="s">
        <v>33</v>
      </c>
      <c r="B46" s="16"/>
      <c r="C46" s="16"/>
      <c r="D46" s="16"/>
      <c r="E46" s="16"/>
      <c r="F46" s="16"/>
    </row>
    <row r="47" ht="15.75">
      <c r="A47" s="1"/>
    </row>
    <row r="48" spans="1:4" ht="15.75">
      <c r="A48" s="13" t="s">
        <v>8</v>
      </c>
      <c r="B48" s="13" t="s">
        <v>34</v>
      </c>
      <c r="C48" s="13" t="s">
        <v>35</v>
      </c>
      <c r="D48" s="13"/>
    </row>
    <row r="49" spans="1:4" ht="15.75">
      <c r="A49" s="13"/>
      <c r="B49" s="13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126">
      <c r="A51" s="3"/>
      <c r="B51" s="3" t="s">
        <v>83</v>
      </c>
      <c r="C51" s="3">
        <f>14.56/4*3</f>
        <v>10.92</v>
      </c>
      <c r="D51" s="3">
        <v>0</v>
      </c>
    </row>
    <row r="52" spans="1:4" ht="31.5">
      <c r="A52" s="3"/>
      <c r="B52" s="3" t="s">
        <v>76</v>
      </c>
      <c r="C52" s="3">
        <v>0</v>
      </c>
      <c r="D52" s="3">
        <v>25.82</v>
      </c>
    </row>
    <row r="53" spans="1:4" ht="31.5">
      <c r="A53" s="7"/>
      <c r="B53" s="7" t="s">
        <v>90</v>
      </c>
      <c r="C53" s="7"/>
      <c r="D53" s="7">
        <v>13.64</v>
      </c>
    </row>
    <row r="54" spans="1:4" ht="37.5" customHeight="1">
      <c r="A54" s="2" t="s">
        <v>39</v>
      </c>
      <c r="B54" s="3" t="s">
        <v>40</v>
      </c>
      <c r="C54" s="3"/>
      <c r="D54" s="3"/>
    </row>
    <row r="55" spans="1:4" ht="15.75">
      <c r="A55" s="3"/>
      <c r="B55" s="3" t="s">
        <v>41</v>
      </c>
      <c r="C55" s="3"/>
      <c r="D55" s="3"/>
    </row>
    <row r="56" spans="1:4" ht="98.25" customHeight="1">
      <c r="A56" s="2" t="s">
        <v>42</v>
      </c>
      <c r="B56" s="3" t="s">
        <v>43</v>
      </c>
      <c r="C56" s="3"/>
      <c r="D56" s="3"/>
    </row>
    <row r="57" spans="1:4" ht="15.75">
      <c r="A57" s="3"/>
      <c r="B57" s="3" t="s">
        <v>38</v>
      </c>
      <c r="C57" s="3"/>
      <c r="D57" s="3"/>
    </row>
    <row r="58" spans="1:4" ht="31.5">
      <c r="A58" s="2" t="s">
        <v>44</v>
      </c>
      <c r="B58" s="3" t="s">
        <v>45</v>
      </c>
      <c r="C58" s="3"/>
      <c r="D58" s="3"/>
    </row>
    <row r="59" spans="1:4" ht="31.5">
      <c r="A59" s="2" t="s">
        <v>46</v>
      </c>
      <c r="B59" s="3" t="s">
        <v>47</v>
      </c>
      <c r="C59" s="3"/>
      <c r="D59" s="3"/>
    </row>
    <row r="60" spans="1:4" ht="15.75">
      <c r="A60" s="3"/>
      <c r="B60" s="3" t="s">
        <v>48</v>
      </c>
      <c r="C60" s="3"/>
      <c r="D60" s="3"/>
    </row>
    <row r="61" ht="15.75">
      <c r="A61" s="1"/>
    </row>
    <row r="62" spans="1:4" ht="42.75" customHeight="1">
      <c r="A62" s="16" t="s">
        <v>49</v>
      </c>
      <c r="B62" s="16"/>
      <c r="C62" s="16"/>
      <c r="D62" s="16"/>
    </row>
    <row r="63" ht="15.75">
      <c r="A63" s="1"/>
    </row>
    <row r="64" spans="1:4" ht="16.5" customHeight="1">
      <c r="A64" s="13" t="s">
        <v>11</v>
      </c>
      <c r="B64" s="13" t="s">
        <v>50</v>
      </c>
      <c r="C64" s="13"/>
      <c r="D64" s="13"/>
    </row>
    <row r="65" spans="1:4" ht="15.75">
      <c r="A65" s="13"/>
      <c r="B65" s="2" t="s">
        <v>13</v>
      </c>
      <c r="C65" s="13" t="s">
        <v>14</v>
      </c>
      <c r="D65" s="13"/>
    </row>
    <row r="66" spans="1:4" ht="31.5">
      <c r="A66" s="3" t="s">
        <v>51</v>
      </c>
      <c r="B66" s="3"/>
      <c r="C66" s="13"/>
      <c r="D66" s="13"/>
    </row>
    <row r="67" spans="1:4" ht="47.25">
      <c r="A67" s="3" t="s">
        <v>52</v>
      </c>
      <c r="B67" s="3">
        <f>1170.19/4*3</f>
        <v>877.6425</v>
      </c>
      <c r="C67" s="13">
        <v>883.19</v>
      </c>
      <c r="D67" s="13"/>
    </row>
    <row r="68" ht="15.75">
      <c r="A68" s="1"/>
    </row>
    <row r="69" spans="1:4" ht="47.25" customHeight="1">
      <c r="A69" s="16" t="s">
        <v>53</v>
      </c>
      <c r="B69" s="16"/>
      <c r="C69" s="16"/>
      <c r="D69" s="16"/>
    </row>
    <row r="70" ht="15.75">
      <c r="A70" s="1"/>
    </row>
    <row r="71" spans="1:5" ht="15.75">
      <c r="A71" s="13" t="s">
        <v>8</v>
      </c>
      <c r="B71" s="13" t="s">
        <v>54</v>
      </c>
      <c r="C71" s="13" t="s">
        <v>55</v>
      </c>
      <c r="D71" s="13" t="s">
        <v>12</v>
      </c>
      <c r="E71" s="13"/>
    </row>
    <row r="72" spans="1:5" ht="15.75">
      <c r="A72" s="13"/>
      <c r="B72" s="13"/>
      <c r="C72" s="13"/>
      <c r="D72" s="2" t="s">
        <v>13</v>
      </c>
      <c r="E72" s="2" t="s">
        <v>14</v>
      </c>
    </row>
    <row r="73" spans="1:5" ht="15.75">
      <c r="A73" s="2" t="s">
        <v>36</v>
      </c>
      <c r="B73" s="13" t="s">
        <v>56</v>
      </c>
      <c r="C73" s="13"/>
      <c r="D73" s="13"/>
      <c r="E73" s="13"/>
    </row>
    <row r="74" spans="1:5" ht="141.75">
      <c r="A74" s="2" t="s">
        <v>57</v>
      </c>
      <c r="B74" s="3" t="s">
        <v>58</v>
      </c>
      <c r="C74" s="2" t="s">
        <v>27</v>
      </c>
      <c r="D74" s="3"/>
      <c r="E74" s="3"/>
    </row>
    <row r="75" spans="1:5" ht="110.25">
      <c r="A75" s="2" t="s">
        <v>59</v>
      </c>
      <c r="B75" s="3" t="s">
        <v>60</v>
      </c>
      <c r="C75" s="2" t="s">
        <v>27</v>
      </c>
      <c r="D75" s="3"/>
      <c r="E75" s="3"/>
    </row>
    <row r="76" spans="1:5" ht="15.75">
      <c r="A76" s="2" t="s">
        <v>39</v>
      </c>
      <c r="B76" s="13" t="s">
        <v>61</v>
      </c>
      <c r="C76" s="13"/>
      <c r="D76" s="13"/>
      <c r="E76" s="13"/>
    </row>
    <row r="77" spans="1:5" ht="126">
      <c r="A77" s="2" t="s">
        <v>62</v>
      </c>
      <c r="B77" s="3" t="s">
        <v>63</v>
      </c>
      <c r="C77" s="2" t="s">
        <v>64</v>
      </c>
      <c r="D77" s="3"/>
      <c r="E77" s="3"/>
    </row>
    <row r="78" spans="1:5" ht="15.75">
      <c r="A78" s="2" t="s">
        <v>42</v>
      </c>
      <c r="B78" s="13" t="s">
        <v>65</v>
      </c>
      <c r="C78" s="13"/>
      <c r="D78" s="13"/>
      <c r="E78" s="13"/>
    </row>
    <row r="79" spans="1:5" ht="94.5">
      <c r="A79" s="2" t="s">
        <v>66</v>
      </c>
      <c r="B79" s="3" t="s">
        <v>67</v>
      </c>
      <c r="C79" s="2" t="s">
        <v>27</v>
      </c>
      <c r="D79" s="3"/>
      <c r="E79" s="3"/>
    </row>
    <row r="80" spans="1:5" ht="94.5">
      <c r="A80" s="2" t="s">
        <v>68</v>
      </c>
      <c r="B80" s="3" t="s">
        <v>69</v>
      </c>
      <c r="C80" s="2" t="s">
        <v>70</v>
      </c>
      <c r="D80" s="3"/>
      <c r="E80" s="3"/>
    </row>
    <row r="81" spans="1:5" ht="94.5">
      <c r="A81" s="2" t="s">
        <v>71</v>
      </c>
      <c r="B81" s="3" t="s">
        <v>72</v>
      </c>
      <c r="C81" s="2" t="s">
        <v>70</v>
      </c>
      <c r="D81" s="3">
        <v>0.89</v>
      </c>
      <c r="E81" s="3">
        <v>1.66</v>
      </c>
    </row>
    <row r="82" ht="15.75">
      <c r="A82" s="1"/>
    </row>
  </sheetData>
  <sheetProtection/>
  <mergeCells count="71">
    <mergeCell ref="A6:F6"/>
    <mergeCell ref="A1:F1"/>
    <mergeCell ref="A2:F2"/>
    <mergeCell ref="A3:F3"/>
    <mergeCell ref="A4:F4"/>
    <mergeCell ref="A5:F5"/>
    <mergeCell ref="A15:A16"/>
    <mergeCell ref="B15:B16"/>
    <mergeCell ref="C15:C16"/>
    <mergeCell ref="D15:D16"/>
    <mergeCell ref="E15:F15"/>
    <mergeCell ref="A8:F8"/>
    <mergeCell ref="A9:F9"/>
    <mergeCell ref="A10:F10"/>
    <mergeCell ref="A11:F11"/>
    <mergeCell ref="A13:F13"/>
    <mergeCell ref="A17:A18"/>
    <mergeCell ref="B17:B18"/>
    <mergeCell ref="C17:C18"/>
    <mergeCell ref="A19:A22"/>
    <mergeCell ref="B19:B20"/>
    <mergeCell ref="C19:C20"/>
    <mergeCell ref="B21:B22"/>
    <mergeCell ref="C21:C22"/>
    <mergeCell ref="A27:A30"/>
    <mergeCell ref="B27:B28"/>
    <mergeCell ref="C27:C28"/>
    <mergeCell ref="B29:B30"/>
    <mergeCell ref="C29:C30"/>
    <mergeCell ref="A23:A24"/>
    <mergeCell ref="B23:B24"/>
    <mergeCell ref="C23:C24"/>
    <mergeCell ref="A25:A26"/>
    <mergeCell ref="B25:B26"/>
    <mergeCell ref="C25:C26"/>
    <mergeCell ref="C39:C40"/>
    <mergeCell ref="B41:B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C41:C42"/>
    <mergeCell ref="B43:B44"/>
    <mergeCell ref="C43:C44"/>
    <mergeCell ref="A62:D62"/>
    <mergeCell ref="B73:E73"/>
    <mergeCell ref="A64:A65"/>
    <mergeCell ref="B64:D64"/>
    <mergeCell ref="C65:D65"/>
    <mergeCell ref="A46:F46"/>
    <mergeCell ref="A48:A49"/>
    <mergeCell ref="B48:B49"/>
    <mergeCell ref="C48:D48"/>
    <mergeCell ref="A37:A44"/>
    <mergeCell ref="B37:B38"/>
    <mergeCell ref="C37:C38"/>
    <mergeCell ref="B39:B40"/>
    <mergeCell ref="B76:E76"/>
    <mergeCell ref="B78:E78"/>
    <mergeCell ref="C66:D66"/>
    <mergeCell ref="C67:D67"/>
    <mergeCell ref="A69:D69"/>
    <mergeCell ref="A71:A72"/>
    <mergeCell ref="B71:B72"/>
    <mergeCell ref="C71:C72"/>
    <mergeCell ref="D71:E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9">
      <selection activeCell="C100" sqref="C100"/>
    </sheetView>
  </sheetViews>
  <sheetFormatPr defaultColWidth="9.140625" defaultRowHeight="15"/>
  <cols>
    <col min="2" max="2" width="36.8515625" style="0" customWidth="1"/>
    <col min="3" max="3" width="10.140625" style="0" customWidth="1"/>
    <col min="4" max="4" width="10.57421875" style="0" customWidth="1"/>
    <col min="5" max="5" width="9.0039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 ht="15.75">
      <c r="A2" s="9" t="s">
        <v>1</v>
      </c>
      <c r="B2" s="9"/>
      <c r="C2" s="9"/>
      <c r="D2" s="9"/>
      <c r="E2" s="9"/>
      <c r="F2" s="9"/>
    </row>
    <row r="3" spans="1:6" ht="15.75">
      <c r="A3" s="9" t="s">
        <v>2</v>
      </c>
      <c r="B3" s="9"/>
      <c r="C3" s="9"/>
      <c r="D3" s="9"/>
      <c r="E3" s="9"/>
      <c r="F3" s="9"/>
    </row>
    <row r="4" spans="1:6" ht="15.75">
      <c r="A4" s="9" t="s">
        <v>3</v>
      </c>
      <c r="B4" s="9"/>
      <c r="C4" s="9"/>
      <c r="D4" s="9"/>
      <c r="E4" s="9"/>
      <c r="F4" s="9"/>
    </row>
    <row r="5" spans="1:6" ht="15.75">
      <c r="A5" s="9" t="s">
        <v>4</v>
      </c>
      <c r="B5" s="9"/>
      <c r="C5" s="9"/>
      <c r="D5" s="9"/>
      <c r="E5" s="9"/>
      <c r="F5" s="9"/>
    </row>
    <row r="6" spans="1:6" ht="15.75">
      <c r="A6" s="9" t="s">
        <v>5</v>
      </c>
      <c r="B6" s="9"/>
      <c r="C6" s="9"/>
      <c r="D6" s="9"/>
      <c r="E6" s="9"/>
      <c r="F6" s="9"/>
    </row>
    <row r="7" ht="15.75">
      <c r="A7" s="1"/>
    </row>
    <row r="8" spans="1:6" ht="15.75">
      <c r="A8" s="10" t="s">
        <v>6</v>
      </c>
      <c r="B8" s="10"/>
      <c r="C8" s="10"/>
      <c r="D8" s="10"/>
      <c r="E8" s="10"/>
      <c r="F8" s="10"/>
    </row>
    <row r="9" spans="1:6" ht="15.75">
      <c r="A9" s="10" t="s">
        <v>86</v>
      </c>
      <c r="B9" s="10"/>
      <c r="C9" s="10"/>
      <c r="D9" s="10"/>
      <c r="E9" s="10"/>
      <c r="F9" s="10"/>
    </row>
    <row r="10" spans="1:6" ht="15.75">
      <c r="A10" s="10" t="s">
        <v>84</v>
      </c>
      <c r="B10" s="10"/>
      <c r="C10" s="10"/>
      <c r="D10" s="10"/>
      <c r="E10" s="10"/>
      <c r="F10" s="10"/>
    </row>
    <row r="11" spans="1:6" ht="15.75">
      <c r="A11" s="10" t="s">
        <v>73</v>
      </c>
      <c r="B11" s="10"/>
      <c r="C11" s="10"/>
      <c r="D11" s="10"/>
      <c r="E11" s="10"/>
      <c r="F11" s="10"/>
    </row>
    <row r="12" ht="15.75">
      <c r="A12" s="1"/>
    </row>
    <row r="13" spans="1:6" ht="15.75">
      <c r="A13" s="10" t="s">
        <v>7</v>
      </c>
      <c r="B13" s="10"/>
      <c r="C13" s="10"/>
      <c r="D13" s="10"/>
      <c r="E13" s="10"/>
      <c r="F13" s="10"/>
    </row>
    <row r="14" ht="15.75">
      <c r="A14" s="1"/>
    </row>
    <row r="15" spans="1:6" ht="15.75">
      <c r="A15" s="13" t="s">
        <v>8</v>
      </c>
      <c r="B15" s="13" t="s">
        <v>9</v>
      </c>
      <c r="C15" s="13" t="s">
        <v>10</v>
      </c>
      <c r="D15" s="13" t="s">
        <v>11</v>
      </c>
      <c r="E15" s="13" t="s">
        <v>12</v>
      </c>
      <c r="F15" s="13"/>
    </row>
    <row r="16" spans="1:6" ht="15.75">
      <c r="A16" s="13"/>
      <c r="B16" s="13"/>
      <c r="C16" s="13"/>
      <c r="D16" s="13"/>
      <c r="E16" s="2" t="s">
        <v>13</v>
      </c>
      <c r="F16" s="2" t="s">
        <v>14</v>
      </c>
    </row>
    <row r="17" spans="1:6" ht="17.25" customHeight="1">
      <c r="A17" s="13">
        <v>1</v>
      </c>
      <c r="B17" s="14" t="s">
        <v>15</v>
      </c>
      <c r="C17" s="15" t="s">
        <v>16</v>
      </c>
      <c r="D17" s="4" t="s">
        <v>17</v>
      </c>
      <c r="E17" s="3"/>
      <c r="F17" s="3"/>
    </row>
    <row r="18" spans="1:6" ht="15.75" customHeight="1">
      <c r="A18" s="13"/>
      <c r="B18" s="14"/>
      <c r="C18" s="15"/>
      <c r="D18" s="4" t="s">
        <v>18</v>
      </c>
      <c r="E18" s="3">
        <f>33.23/4*3</f>
        <v>24.9225</v>
      </c>
      <c r="F18" s="3">
        <v>52.8</v>
      </c>
    </row>
    <row r="19" spans="1:6" ht="14.25" customHeight="1">
      <c r="A19" s="14"/>
      <c r="B19" s="14" t="s">
        <v>19</v>
      </c>
      <c r="C19" s="15" t="s">
        <v>16</v>
      </c>
      <c r="D19" s="4" t="s">
        <v>17</v>
      </c>
      <c r="E19" s="3"/>
      <c r="F19" s="3"/>
    </row>
    <row r="20" spans="1:6" ht="15" customHeight="1">
      <c r="A20" s="14"/>
      <c r="B20" s="14"/>
      <c r="C20" s="15"/>
      <c r="D20" s="4" t="s">
        <v>18</v>
      </c>
      <c r="E20" s="3">
        <f>E18</f>
        <v>24.9225</v>
      </c>
      <c r="F20" s="7">
        <f>F18</f>
        <v>52.8</v>
      </c>
    </row>
    <row r="21" spans="1:6" ht="13.5" customHeight="1">
      <c r="A21" s="14"/>
      <c r="B21" s="14" t="s">
        <v>20</v>
      </c>
      <c r="C21" s="15" t="s">
        <v>16</v>
      </c>
      <c r="D21" s="4" t="s">
        <v>17</v>
      </c>
      <c r="E21" s="3"/>
      <c r="F21" s="3"/>
    </row>
    <row r="22" spans="1:6" ht="15" customHeight="1">
      <c r="A22" s="14"/>
      <c r="B22" s="14"/>
      <c r="C22" s="15"/>
      <c r="D22" s="4" t="s">
        <v>18</v>
      </c>
      <c r="E22" s="3"/>
      <c r="F22" s="3"/>
    </row>
    <row r="23" spans="1:6" ht="15.75">
      <c r="A23" s="13">
        <v>2</v>
      </c>
      <c r="B23" s="14" t="s">
        <v>21</v>
      </c>
      <c r="C23" s="15" t="s">
        <v>16</v>
      </c>
      <c r="D23" s="4" t="s">
        <v>17</v>
      </c>
      <c r="E23" s="3"/>
      <c r="F23" s="3"/>
    </row>
    <row r="24" spans="1:6" ht="19.5" customHeight="1">
      <c r="A24" s="13"/>
      <c r="B24" s="14"/>
      <c r="C24" s="15"/>
      <c r="D24" s="4" t="s">
        <v>18</v>
      </c>
      <c r="E24" s="3"/>
      <c r="F24" s="3"/>
    </row>
    <row r="25" spans="1:6" ht="15.75">
      <c r="A25" s="13">
        <v>3</v>
      </c>
      <c r="B25" s="14" t="s">
        <v>22</v>
      </c>
      <c r="C25" s="15" t="s">
        <v>16</v>
      </c>
      <c r="D25" s="4" t="s">
        <v>17</v>
      </c>
      <c r="E25" s="3"/>
      <c r="F25" s="3"/>
    </row>
    <row r="26" spans="1:6" ht="20.25" customHeight="1">
      <c r="A26" s="13"/>
      <c r="B26" s="14"/>
      <c r="C26" s="15"/>
      <c r="D26" s="4" t="s">
        <v>18</v>
      </c>
      <c r="E26" s="3"/>
      <c r="F26" s="3"/>
    </row>
    <row r="27" spans="1:6" ht="15.75">
      <c r="A27" s="14"/>
      <c r="B27" s="14" t="s">
        <v>23</v>
      </c>
      <c r="C27" s="15" t="s">
        <v>16</v>
      </c>
      <c r="D27" s="4" t="s">
        <v>17</v>
      </c>
      <c r="E27" s="3"/>
      <c r="F27" s="3"/>
    </row>
    <row r="28" spans="1:6" ht="15.75">
      <c r="A28" s="14"/>
      <c r="B28" s="14"/>
      <c r="C28" s="15"/>
      <c r="D28" s="4" t="s">
        <v>18</v>
      </c>
      <c r="E28" s="3"/>
      <c r="F28" s="3"/>
    </row>
    <row r="29" spans="1:6" ht="15.75">
      <c r="A29" s="14"/>
      <c r="B29" s="14" t="s">
        <v>24</v>
      </c>
      <c r="C29" s="15" t="s">
        <v>16</v>
      </c>
      <c r="D29" s="4" t="s">
        <v>17</v>
      </c>
      <c r="E29" s="3"/>
      <c r="F29" s="3"/>
    </row>
    <row r="30" spans="1:6" ht="15.75">
      <c r="A30" s="14"/>
      <c r="B30" s="14"/>
      <c r="C30" s="15"/>
      <c r="D30" s="4" t="s">
        <v>18</v>
      </c>
      <c r="E30" s="3"/>
      <c r="F30" s="3"/>
    </row>
    <row r="31" spans="1:6" ht="15.75">
      <c r="A31" s="13">
        <v>4</v>
      </c>
      <c r="B31" s="14" t="s">
        <v>25</v>
      </c>
      <c r="C31" s="15" t="s">
        <v>16</v>
      </c>
      <c r="D31" s="4" t="s">
        <v>17</v>
      </c>
      <c r="E31" s="3"/>
      <c r="F31" s="3"/>
    </row>
    <row r="32" spans="1:6" ht="15.75">
      <c r="A32" s="13"/>
      <c r="B32" s="14"/>
      <c r="C32" s="15"/>
      <c r="D32" s="4" t="s">
        <v>18</v>
      </c>
      <c r="E32" s="7">
        <f>E18-E36</f>
        <v>9.975</v>
      </c>
      <c r="F32" s="3">
        <f>F18-F36</f>
        <v>38.14</v>
      </c>
    </row>
    <row r="33" spans="1:6" ht="15.75">
      <c r="A33" s="13">
        <v>5</v>
      </c>
      <c r="B33" s="14" t="s">
        <v>26</v>
      </c>
      <c r="C33" s="15" t="s">
        <v>27</v>
      </c>
      <c r="D33" s="4" t="s">
        <v>17</v>
      </c>
      <c r="E33" s="3"/>
      <c r="F33" s="3"/>
    </row>
    <row r="34" spans="1:6" ht="15.75">
      <c r="A34" s="13"/>
      <c r="B34" s="14"/>
      <c r="C34" s="15"/>
      <c r="D34" s="4" t="s">
        <v>18</v>
      </c>
      <c r="E34" s="3">
        <f>(E32/E20)*100</f>
        <v>40.02407463135721</v>
      </c>
      <c r="F34" s="3">
        <f>(F32/F20)*100</f>
        <v>72.23484848484848</v>
      </c>
    </row>
    <row r="35" spans="1:6" ht="15.75">
      <c r="A35" s="13">
        <v>6</v>
      </c>
      <c r="B35" s="14" t="s">
        <v>28</v>
      </c>
      <c r="C35" s="15" t="s">
        <v>16</v>
      </c>
      <c r="D35" s="4" t="s">
        <v>17</v>
      </c>
      <c r="E35" s="3"/>
      <c r="F35" s="3"/>
    </row>
    <row r="36" spans="1:6" ht="15.75">
      <c r="A36" s="13"/>
      <c r="B36" s="14"/>
      <c r="C36" s="15"/>
      <c r="D36" s="4" t="s">
        <v>18</v>
      </c>
      <c r="E36" s="5">
        <f>E38+E40+E42</f>
        <v>14.9475</v>
      </c>
      <c r="F36" s="3">
        <f>F38+F40+F42</f>
        <v>14.659999999999998</v>
      </c>
    </row>
    <row r="37" spans="1:6" ht="15.75">
      <c r="A37" s="14"/>
      <c r="B37" s="14" t="s">
        <v>29</v>
      </c>
      <c r="C37" s="15" t="s">
        <v>16</v>
      </c>
      <c r="D37" s="4" t="s">
        <v>17</v>
      </c>
      <c r="E37" s="3"/>
      <c r="F37" s="3"/>
    </row>
    <row r="38" spans="1:6" ht="15.75">
      <c r="A38" s="14"/>
      <c r="B38" s="14"/>
      <c r="C38" s="15"/>
      <c r="D38" s="4" t="s">
        <v>18</v>
      </c>
      <c r="E38" s="3">
        <f>19.39/4*3</f>
        <v>14.5425</v>
      </c>
      <c r="F38" s="3">
        <v>14.42</v>
      </c>
    </row>
    <row r="39" spans="1:6" ht="15.75">
      <c r="A39" s="14"/>
      <c r="B39" s="14" t="s">
        <v>30</v>
      </c>
      <c r="C39" s="15" t="s">
        <v>16</v>
      </c>
      <c r="D39" s="4" t="s">
        <v>17</v>
      </c>
      <c r="E39" s="3"/>
      <c r="F39" s="3"/>
    </row>
    <row r="40" spans="1:6" ht="15.75">
      <c r="A40" s="14"/>
      <c r="B40" s="14"/>
      <c r="C40" s="15"/>
      <c r="D40" s="4" t="s">
        <v>18</v>
      </c>
      <c r="E40" s="3">
        <f>0.43/4*3</f>
        <v>0.3225</v>
      </c>
      <c r="F40" s="3">
        <v>0.2</v>
      </c>
    </row>
    <row r="41" spans="1:6" ht="15.75">
      <c r="A41" s="14"/>
      <c r="B41" s="14" t="s">
        <v>31</v>
      </c>
      <c r="C41" s="15" t="s">
        <v>16</v>
      </c>
      <c r="D41" s="4" t="s">
        <v>17</v>
      </c>
      <c r="E41" s="3"/>
      <c r="F41" s="3"/>
    </row>
    <row r="42" spans="1:6" ht="15.75">
      <c r="A42" s="14"/>
      <c r="B42" s="14"/>
      <c r="C42" s="15"/>
      <c r="D42" s="4" t="s">
        <v>18</v>
      </c>
      <c r="E42" s="3">
        <f>0.11/4*3</f>
        <v>0.0825</v>
      </c>
      <c r="F42" s="3">
        <v>0.04</v>
      </c>
    </row>
    <row r="43" spans="1:6" ht="15.75">
      <c r="A43" s="14"/>
      <c r="B43" s="14" t="s">
        <v>32</v>
      </c>
      <c r="C43" s="15" t="s">
        <v>16</v>
      </c>
      <c r="D43" s="4" t="s">
        <v>17</v>
      </c>
      <c r="E43" s="3"/>
      <c r="F43" s="3"/>
    </row>
    <row r="44" spans="1:6" ht="15.75">
      <c r="A44" s="14"/>
      <c r="B44" s="14"/>
      <c r="C44" s="15"/>
      <c r="D44" s="4" t="s">
        <v>18</v>
      </c>
      <c r="E44" s="3"/>
      <c r="F44" s="3"/>
    </row>
    <row r="45" ht="15.75">
      <c r="A45" s="1"/>
    </row>
    <row r="46" spans="1:6" ht="96" customHeight="1">
      <c r="A46" s="16" t="s">
        <v>33</v>
      </c>
      <c r="B46" s="16"/>
      <c r="C46" s="16"/>
      <c r="D46" s="16"/>
      <c r="E46" s="16"/>
      <c r="F46" s="16"/>
    </row>
    <row r="47" ht="15.75">
      <c r="A47" s="1"/>
    </row>
    <row r="48" spans="1:4" ht="15.75">
      <c r="A48" s="13" t="s">
        <v>8</v>
      </c>
      <c r="B48" s="13" t="s">
        <v>34</v>
      </c>
      <c r="C48" s="13" t="s">
        <v>35</v>
      </c>
      <c r="D48" s="13"/>
    </row>
    <row r="49" spans="1:4" ht="15.75">
      <c r="A49" s="13"/>
      <c r="B49" s="13"/>
      <c r="C49" s="2" t="s">
        <v>13</v>
      </c>
      <c r="D49" s="2" t="s">
        <v>14</v>
      </c>
    </row>
    <row r="50" spans="1:4" ht="61.5" customHeight="1">
      <c r="A50" s="2" t="s">
        <v>36</v>
      </c>
      <c r="B50" s="3" t="s">
        <v>37</v>
      </c>
      <c r="C50" s="3"/>
      <c r="D50" s="3"/>
    </row>
    <row r="51" spans="1:4" ht="141.75">
      <c r="A51" s="3"/>
      <c r="B51" s="3" t="s">
        <v>85</v>
      </c>
      <c r="C51" s="3">
        <f>14.56/4*3</f>
        <v>10.92</v>
      </c>
      <c r="D51" s="3">
        <v>0</v>
      </c>
    </row>
    <row r="52" spans="1:4" ht="31.5">
      <c r="A52" s="3"/>
      <c r="B52" s="3" t="s">
        <v>76</v>
      </c>
      <c r="C52" s="3">
        <v>0</v>
      </c>
      <c r="D52" s="3">
        <v>21.22</v>
      </c>
    </row>
    <row r="53" spans="1:4" ht="47.25">
      <c r="A53" s="7"/>
      <c r="B53" s="7" t="s">
        <v>91</v>
      </c>
      <c r="C53" s="7"/>
      <c r="D53" s="7">
        <v>3.68</v>
      </c>
    </row>
    <row r="54" spans="1:4" ht="37.5" customHeight="1">
      <c r="A54" s="2" t="s">
        <v>39</v>
      </c>
      <c r="B54" s="3" t="s">
        <v>40</v>
      </c>
      <c r="C54" s="3"/>
      <c r="D54" s="3"/>
    </row>
    <row r="55" spans="1:4" ht="15.75">
      <c r="A55" s="3"/>
      <c r="B55" s="3" t="s">
        <v>41</v>
      </c>
      <c r="C55" s="3"/>
      <c r="D55" s="3"/>
    </row>
    <row r="56" spans="1:4" ht="98.25" customHeight="1">
      <c r="A56" s="2" t="s">
        <v>42</v>
      </c>
      <c r="B56" s="3" t="s">
        <v>43</v>
      </c>
      <c r="C56" s="3"/>
      <c r="D56" s="3"/>
    </row>
    <row r="57" spans="1:4" ht="15.75">
      <c r="A57" s="3"/>
      <c r="B57" s="3" t="s">
        <v>38</v>
      </c>
      <c r="C57" s="3"/>
      <c r="D57" s="3"/>
    </row>
    <row r="58" spans="1:4" ht="31.5">
      <c r="A58" s="2" t="s">
        <v>44</v>
      </c>
      <c r="B58" s="3" t="s">
        <v>45</v>
      </c>
      <c r="C58" s="3"/>
      <c r="D58" s="3"/>
    </row>
    <row r="59" spans="1:4" ht="31.5">
      <c r="A59" s="2" t="s">
        <v>46</v>
      </c>
      <c r="B59" s="3" t="s">
        <v>47</v>
      </c>
      <c r="C59" s="3"/>
      <c r="D59" s="3"/>
    </row>
    <row r="60" spans="1:4" ht="15.75">
      <c r="A60" s="3"/>
      <c r="B60" s="3" t="s">
        <v>48</v>
      </c>
      <c r="C60" s="3"/>
      <c r="D60" s="3"/>
    </row>
    <row r="61" ht="15.75">
      <c r="A61" s="1"/>
    </row>
    <row r="62" spans="1:4" ht="42.75" customHeight="1">
      <c r="A62" s="16" t="s">
        <v>49</v>
      </c>
      <c r="B62" s="16"/>
      <c r="C62" s="16"/>
      <c r="D62" s="16"/>
    </row>
    <row r="63" ht="15.75">
      <c r="A63" s="1"/>
    </row>
    <row r="64" spans="1:4" ht="16.5" customHeight="1">
      <c r="A64" s="13" t="s">
        <v>11</v>
      </c>
      <c r="B64" s="13" t="s">
        <v>50</v>
      </c>
      <c r="C64" s="13"/>
      <c r="D64" s="13"/>
    </row>
    <row r="65" spans="1:4" ht="15.75">
      <c r="A65" s="13"/>
      <c r="B65" s="2" t="s">
        <v>13</v>
      </c>
      <c r="C65" s="13" t="s">
        <v>14</v>
      </c>
      <c r="D65" s="13"/>
    </row>
    <row r="66" spans="1:4" ht="31.5">
      <c r="A66" s="3" t="s">
        <v>51</v>
      </c>
      <c r="B66" s="3"/>
      <c r="C66" s="13"/>
      <c r="D66" s="13"/>
    </row>
    <row r="67" spans="1:4" ht="47.25">
      <c r="A67" s="3" t="s">
        <v>52</v>
      </c>
      <c r="B67" s="3">
        <f>1432.69/4*3</f>
        <v>1074.5175</v>
      </c>
      <c r="C67" s="13">
        <v>1067.68</v>
      </c>
      <c r="D67" s="13"/>
    </row>
    <row r="68" ht="15.75">
      <c r="A68" s="1"/>
    </row>
    <row r="69" spans="1:4" ht="47.25" customHeight="1">
      <c r="A69" s="16" t="s">
        <v>53</v>
      </c>
      <c r="B69" s="16"/>
      <c r="C69" s="16"/>
      <c r="D69" s="16"/>
    </row>
    <row r="70" ht="15.75">
      <c r="A70" s="1"/>
    </row>
    <row r="71" spans="1:5" ht="15.75">
      <c r="A71" s="13" t="s">
        <v>8</v>
      </c>
      <c r="B71" s="13" t="s">
        <v>54</v>
      </c>
      <c r="C71" s="13" t="s">
        <v>55</v>
      </c>
      <c r="D71" s="13" t="s">
        <v>12</v>
      </c>
      <c r="E71" s="13"/>
    </row>
    <row r="72" spans="1:5" ht="15.75">
      <c r="A72" s="13"/>
      <c r="B72" s="13"/>
      <c r="C72" s="13"/>
      <c r="D72" s="2" t="s">
        <v>13</v>
      </c>
      <c r="E72" s="2" t="s">
        <v>14</v>
      </c>
    </row>
    <row r="73" spans="1:5" ht="15.75">
      <c r="A73" s="2" t="s">
        <v>36</v>
      </c>
      <c r="B73" s="13" t="s">
        <v>56</v>
      </c>
      <c r="C73" s="13"/>
      <c r="D73" s="13"/>
      <c r="E73" s="13"/>
    </row>
    <row r="74" spans="1:5" ht="157.5">
      <c r="A74" s="2" t="s">
        <v>57</v>
      </c>
      <c r="B74" s="3" t="s">
        <v>58</v>
      </c>
      <c r="C74" s="2" t="s">
        <v>27</v>
      </c>
      <c r="D74" s="3"/>
      <c r="E74" s="3"/>
    </row>
    <row r="75" spans="1:5" ht="110.25">
      <c r="A75" s="2" t="s">
        <v>59</v>
      </c>
      <c r="B75" s="3" t="s">
        <v>60</v>
      </c>
      <c r="C75" s="2" t="s">
        <v>27</v>
      </c>
      <c r="D75" s="3"/>
      <c r="E75" s="3"/>
    </row>
    <row r="76" spans="1:5" ht="15.75">
      <c r="A76" s="2" t="s">
        <v>39</v>
      </c>
      <c r="B76" s="13" t="s">
        <v>61</v>
      </c>
      <c r="C76" s="13"/>
      <c r="D76" s="13"/>
      <c r="E76" s="13"/>
    </row>
    <row r="77" spans="1:5" ht="141.75">
      <c r="A77" s="2" t="s">
        <v>62</v>
      </c>
      <c r="B77" s="3" t="s">
        <v>63</v>
      </c>
      <c r="C77" s="2" t="s">
        <v>64</v>
      </c>
      <c r="D77" s="3"/>
      <c r="E77" s="3"/>
    </row>
    <row r="78" spans="1:5" ht="15.75">
      <c r="A78" s="2" t="s">
        <v>42</v>
      </c>
      <c r="B78" s="13" t="s">
        <v>65</v>
      </c>
      <c r="C78" s="13"/>
      <c r="D78" s="13"/>
      <c r="E78" s="13"/>
    </row>
    <row r="79" spans="1:5" ht="94.5">
      <c r="A79" s="2" t="s">
        <v>66</v>
      </c>
      <c r="B79" s="3" t="s">
        <v>67</v>
      </c>
      <c r="C79" s="2" t="s">
        <v>27</v>
      </c>
      <c r="D79" s="3"/>
      <c r="E79" s="3"/>
    </row>
    <row r="80" spans="1:5" ht="94.5">
      <c r="A80" s="2" t="s">
        <v>68</v>
      </c>
      <c r="B80" s="3" t="s">
        <v>69</v>
      </c>
      <c r="C80" s="2" t="s">
        <v>70</v>
      </c>
      <c r="D80" s="3"/>
      <c r="E80" s="3"/>
    </row>
    <row r="81" spans="1:5" ht="94.5">
      <c r="A81" s="2" t="s">
        <v>71</v>
      </c>
      <c r="B81" s="3" t="s">
        <v>72</v>
      </c>
      <c r="C81" s="2" t="s">
        <v>70</v>
      </c>
      <c r="D81" s="3">
        <v>1.653</v>
      </c>
      <c r="E81" s="3">
        <v>1.291</v>
      </c>
    </row>
    <row r="82" ht="15.75">
      <c r="A82" s="1"/>
    </row>
  </sheetData>
  <sheetProtection/>
  <mergeCells count="71">
    <mergeCell ref="A6:F6"/>
    <mergeCell ref="A1:F1"/>
    <mergeCell ref="A2:F2"/>
    <mergeCell ref="A3:F3"/>
    <mergeCell ref="A4:F4"/>
    <mergeCell ref="A5:F5"/>
    <mergeCell ref="A15:A16"/>
    <mergeCell ref="B15:B16"/>
    <mergeCell ref="C15:C16"/>
    <mergeCell ref="D15:D16"/>
    <mergeCell ref="E15:F15"/>
    <mergeCell ref="A8:F8"/>
    <mergeCell ref="A9:F9"/>
    <mergeCell ref="A10:F10"/>
    <mergeCell ref="A11:F11"/>
    <mergeCell ref="A13:F13"/>
    <mergeCell ref="A17:A18"/>
    <mergeCell ref="B17:B18"/>
    <mergeCell ref="C17:C18"/>
    <mergeCell ref="A19:A22"/>
    <mergeCell ref="B19:B20"/>
    <mergeCell ref="C19:C20"/>
    <mergeCell ref="B21:B22"/>
    <mergeCell ref="C21:C22"/>
    <mergeCell ref="A27:A30"/>
    <mergeCell ref="B27:B28"/>
    <mergeCell ref="C27:C28"/>
    <mergeCell ref="B29:B30"/>
    <mergeCell ref="C29:C30"/>
    <mergeCell ref="A23:A24"/>
    <mergeCell ref="B23:B24"/>
    <mergeCell ref="C23:C24"/>
    <mergeCell ref="A25:A26"/>
    <mergeCell ref="B25:B26"/>
    <mergeCell ref="C25:C26"/>
    <mergeCell ref="C39:C40"/>
    <mergeCell ref="B41:B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C41:C42"/>
    <mergeCell ref="B43:B44"/>
    <mergeCell ref="C43:C44"/>
    <mergeCell ref="A62:D62"/>
    <mergeCell ref="B73:E73"/>
    <mergeCell ref="A64:A65"/>
    <mergeCell ref="B64:D64"/>
    <mergeCell ref="C65:D65"/>
    <mergeCell ref="A46:F46"/>
    <mergeCell ref="A48:A49"/>
    <mergeCell ref="B48:B49"/>
    <mergeCell ref="C48:D48"/>
    <mergeCell ref="A37:A44"/>
    <mergeCell ref="B37:B38"/>
    <mergeCell ref="C37:C38"/>
    <mergeCell ref="B39:B40"/>
    <mergeCell ref="B76:E76"/>
    <mergeCell ref="B78:E78"/>
    <mergeCell ref="C66:D66"/>
    <mergeCell ref="C67:D67"/>
    <mergeCell ref="A69:D69"/>
    <mergeCell ref="A71:A72"/>
    <mergeCell ref="B71:B72"/>
    <mergeCell ref="C71:C72"/>
    <mergeCell ref="D71:E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2020-11-10T12:51:54Z</dcterms:modified>
  <cp:category/>
  <cp:version/>
  <cp:contentType/>
  <cp:contentStatus/>
</cp:coreProperties>
</file>